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" sheetId="1" r:id="rId1"/>
    <sheet name="Р 1" sheetId="2" r:id="rId2"/>
    <sheet name="Р 2" sheetId="3" r:id="rId3"/>
    <sheet name="Р 3" sheetId="4" r:id="rId4"/>
    <sheet name="P 4" sheetId="5" r:id="rId5"/>
    <sheet name="P 5 А" sheetId="6" r:id="rId6"/>
    <sheet name="P 5 B" sheetId="7" r:id="rId7"/>
    <sheet name="P 5_1 A" sheetId="8" r:id="rId8"/>
    <sheet name="P 5_1 B" sheetId="9" r:id="rId9"/>
    <sheet name="P 5_2 A" sheetId="10" r:id="rId10"/>
    <sheet name="P 5_2 B" sheetId="11" r:id="rId11"/>
    <sheet name="P 6" sheetId="12" r:id="rId12"/>
    <sheet name="Р 7" sheetId="13" r:id="rId13"/>
    <sheet name="Р 8" sheetId="14" r:id="rId14"/>
    <sheet name="P 9" sheetId="15" r:id="rId15"/>
    <sheet name="P 10" sheetId="16" r:id="rId16"/>
  </sheets>
  <definedNames>
    <definedName name="_xlnm.Print_Titles" localSheetId="11">'P 6'!$2:$4</definedName>
    <definedName name="_xlnm.Print_Area" localSheetId="15">'P 10'!$A$1:$L$34</definedName>
    <definedName name="_xlnm.Print_Area" localSheetId="4">'P 4'!$A$1:$R$21</definedName>
    <definedName name="_xlnm.Print_Area" localSheetId="5">'P 5 А'!$A$1:$N$27</definedName>
    <definedName name="_xlnm.Print_Area" localSheetId="7">'P 5_1 A'!$A$1:$P$27</definedName>
    <definedName name="_xlnm.Print_Area" localSheetId="14">'P 9'!$A$1:$L$19</definedName>
    <definedName name="_xlnm.Print_Area" localSheetId="3">'Р 3'!$A$1:$O$20</definedName>
    <definedName name="_xlnm.Print_Area" localSheetId="0">'Титульний'!$A$1:$G$38</definedName>
  </definedNames>
  <calcPr fullCalcOnLoad="1"/>
</workbook>
</file>

<file path=xl/sharedStrings.xml><?xml version="1.0" encoding="utf-8"?>
<sst xmlns="http://schemas.openxmlformats.org/spreadsheetml/2006/main" count="520" uniqueCount="383">
  <si>
    <t>Р о з д і л  7.    С п о р и   п р о   п р а в о   н а   о б ' є к т и   і н т е л е к т у а л ь н о ї   в л а с н о с т і,  р о з п о р я д ж е н н я   м а й н о в и м и   п р а в а м и   і н т е л е к т у а л ь н о ї   в л а с н о с т і,  к о м е р ц і й н у   к о н ц е с і ю</t>
  </si>
  <si>
    <t>Р о з д і л  1.    З а г а л ь н і   п о к а з н и к и    г о с п о д а р с ь к о г о    с у д о ч и н с т в а</t>
  </si>
  <si>
    <t>А</t>
  </si>
  <si>
    <t>Зі  спорів  про  укладення,  зміну,  розірвання договорів та визнання їх недійсними</t>
  </si>
  <si>
    <t xml:space="preserve">З   майнових   спорів  про  виконання господарських договорів  та з інших підстав </t>
  </si>
  <si>
    <t>Про банкрутство</t>
  </si>
  <si>
    <t>Зі  спорів  про  визнання актів недійсними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</si>
  <si>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</si>
  <si>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З  інших позадоговірних  немайнових спорів (не  врахованих  в рядках 1 - 5)</t>
  </si>
  <si>
    <t>ВСЬОГО</t>
  </si>
  <si>
    <t xml:space="preserve"> №р  я  д  к   а</t>
  </si>
  <si>
    <t>Б</t>
  </si>
  <si>
    <t>Залишок нерозгля-нутих справ на початок звітного періоду</t>
  </si>
  <si>
    <t xml:space="preserve">Н а д і й ш л о   п о з о в н и х   з а я в </t>
  </si>
  <si>
    <t>Всього</t>
  </si>
  <si>
    <t>з  н и х :</t>
  </si>
  <si>
    <t>відмовлено в прийнятті</t>
  </si>
  <si>
    <t xml:space="preserve">повернуто  </t>
  </si>
  <si>
    <t xml:space="preserve"> порушено провадження</t>
  </si>
  <si>
    <t xml:space="preserve">К і л ь к і с т ь   с п р а в,  з а к і н ч е н и х  п р о в а д ж е н н я м </t>
  </si>
  <si>
    <t>з винесенням рішення</t>
  </si>
  <si>
    <t>у тому числі:</t>
  </si>
  <si>
    <t>задоволено повністю або частково</t>
  </si>
  <si>
    <t>припи-нених провадженням</t>
  </si>
  <si>
    <t>залишених без розгляду</t>
  </si>
  <si>
    <t>понад строк, встановлений ГПК</t>
  </si>
  <si>
    <t>порушених за заявою прокурорів та їх заступників</t>
  </si>
  <si>
    <t>Залишок нерозгля-нутих справ на кінець звітного періоду</t>
  </si>
  <si>
    <t>із зупинен-ням провад-ження</t>
  </si>
  <si>
    <t>Кількість процесуальних документів, розісланих з порушенням строку (ст.87 ГПК)</t>
  </si>
  <si>
    <t>Переглянуто рішень, ухвал за нововиявленими обставинами (ст.112 ГПК)</t>
  </si>
  <si>
    <t>Р о з д і л 2.   З а г а л ь н і  п о к а з н и к и   с у д о в и х   р і ш е н ь,   п р и й н я т и х   у   м е ж а х   п р о в а д ж е н н я   т а   п о з а   й о г о 
м е ж а м и,   я к і   п і д л я г а ю т ь   о с к а р ж е н н ю</t>
  </si>
  <si>
    <t>Зі спорів про укладення, зміну, розірвання договорів та визнання їх недійсними</t>
  </si>
  <si>
    <t xml:space="preserve">З майнових спорів про вико- нання господарських договорів та з інших підстав </t>
  </si>
  <si>
    <t>Зі спорів про визнання актів недійсними</t>
  </si>
  <si>
    <t>Зі спорів про право на об'єкти інтелектуальної власності, розпо-рядження майновими правами інтелектуальної власності, коме-рційну концесію</t>
  </si>
  <si>
    <t>З інших позадоговірних немай- нових спорів (не врахованих в рядках 1 - 5)</t>
  </si>
  <si>
    <t>№ р я д к а</t>
  </si>
  <si>
    <t>Кількість судових рішень прийнятих у звітному періоді (які підлягають оскарженню)</t>
  </si>
  <si>
    <t>прийняті  у  межах   провадження   та   на   стадії   виконання   рішень</t>
  </si>
  <si>
    <t>з н и х :</t>
  </si>
  <si>
    <t>відстрочка або розстрочка виконання рішень, зміна способу та порядку виконання рішення, ухвали, постанови</t>
  </si>
  <si>
    <t>розглянуто скаргу на дії чи бездіяльність органів виконавчої служби</t>
  </si>
  <si>
    <t>вжиття запобіжних заходів зі справ порушених провадженням</t>
  </si>
  <si>
    <t>зі справ про банкрутство</t>
  </si>
  <si>
    <t>інші</t>
  </si>
  <si>
    <t>п р и й н я т і   з а   м е ж а м и 
п р о в а д ж е н н я</t>
  </si>
  <si>
    <t>вжиття запобіжних заходів до порушення провадження у справі</t>
  </si>
  <si>
    <t>Р о з д і л   3.   С п о р и,    щ о    в и н и к а ю т ь    п р и    у к л а д е н н і,    з м і н і    т а    р о з і р в а н н і    д о г о в о р і в,   а   т а к о ж  в и з н а н н і    ї х    н е д і й с н и м и</t>
  </si>
  <si>
    <t>К і л ь к і с т ь  р о з г л я н у т и х  с п р а в</t>
  </si>
  <si>
    <t>у</t>
  </si>
  <si>
    <t>т о м у</t>
  </si>
  <si>
    <t>ч и с л і</t>
  </si>
  <si>
    <t>п о в ' я з а н і</t>
  </si>
  <si>
    <t>з</t>
  </si>
  <si>
    <t>орендними правовідносинами</t>
  </si>
  <si>
    <t>у т. ч.</t>
  </si>
  <si>
    <t>лізинговими зобов'язаннями</t>
  </si>
  <si>
    <t>договорами кредитування</t>
  </si>
  <si>
    <t>купівлею - продажем</t>
  </si>
  <si>
    <t>обігом цінних паперів</t>
  </si>
  <si>
    <t>зовнішньоекономічною діяльністю</t>
  </si>
  <si>
    <t>сумісною діяльністю</t>
  </si>
  <si>
    <t>з них за позовам суб'єктів господарювання іноземних держав</t>
  </si>
  <si>
    <t>землекористуванням</t>
  </si>
  <si>
    <t>іншими видами спорів</t>
  </si>
  <si>
    <t>орендою земельної ділянки</t>
  </si>
  <si>
    <t>цілісних майнових комплексів</t>
  </si>
  <si>
    <t>у т.ч. об'єктів приватизації</t>
  </si>
  <si>
    <t>у тому числі векселів</t>
  </si>
  <si>
    <t xml:space="preserve">Х а р а к т е   р в и р і ш е н и х   с п о р і в : </t>
  </si>
  <si>
    <t>пов’язані з розглядом розбіжностей при укладенні договору</t>
  </si>
  <si>
    <t>пов’язані зі зміною договору</t>
  </si>
  <si>
    <t>задоволено</t>
  </si>
  <si>
    <t>пов’язані з розірванням договору</t>
  </si>
  <si>
    <t xml:space="preserve">пов’язані з зобов’язанням укласти договір </t>
  </si>
  <si>
    <t>пов’язані з визнанням договору недійсним</t>
  </si>
  <si>
    <t>інше</t>
  </si>
  <si>
    <t xml:space="preserve">Р о з д і л   4.    Р о з г л я д    с п р а в    п р о    в и з н а н н я    а к т і в   н е д і й с н и м и    </t>
  </si>
  <si>
    <t xml:space="preserve">К і л ь к і с т ь  р о з г л я н у т и х  с п р а в  п р о  в и з н а н н я  а к т і в  н е д і й с н и м и </t>
  </si>
  <si>
    <t>т</t>
  </si>
  <si>
    <t>о</t>
  </si>
  <si>
    <t>м</t>
  </si>
  <si>
    <t>ч</t>
  </si>
  <si>
    <t>и</t>
  </si>
  <si>
    <t>с</t>
  </si>
  <si>
    <t>л</t>
  </si>
  <si>
    <t>і</t>
  </si>
  <si>
    <t xml:space="preserve"> </t>
  </si>
  <si>
    <t>Виданих органами державної виконавчої влади :</t>
  </si>
  <si>
    <t>н</t>
  </si>
  <si>
    <t>х</t>
  </si>
  <si>
    <t>Виданих Національним банком України або його територіальними управліннями</t>
  </si>
  <si>
    <t>Виданих іншими державними органами</t>
  </si>
  <si>
    <t>Виданих органами місцевого самоврядування</t>
  </si>
  <si>
    <t>Виданих підприємствами, установами, організаціями (незалежно від організаційно - правової форми діяль-ності та форми власності на майно)</t>
  </si>
  <si>
    <t>Кабінетом Міністрів України</t>
  </si>
  <si>
    <t xml:space="preserve">Державною податковою адміністрацією України або її територіальними органами у тому числі в зв’язку із застосуванням законодавства про: </t>
  </si>
  <si>
    <t xml:space="preserve"> ПДВ</t>
  </si>
  <si>
    <t xml:space="preserve"> податок на прибуток</t>
  </si>
  <si>
    <t xml:space="preserve"> акцизний збір</t>
  </si>
  <si>
    <t>Головним контрольно - ревізійним управлінням або його територіальними органами</t>
  </si>
  <si>
    <t>Державною митною службою або її органами</t>
  </si>
  <si>
    <t>Пенсійним фондом України або його терито-ріальними відділеннями</t>
  </si>
  <si>
    <t>Антимонопольним комітетом або його територіальними органами</t>
  </si>
  <si>
    <t>Фондом державного майна або його регіональними відділеннями</t>
  </si>
  <si>
    <t xml:space="preserve">№  р  я  д  к  а  </t>
  </si>
  <si>
    <t>у   т о м у   ч и с л і   п о в ' я з а н і   з   п и т а н н я м и :</t>
  </si>
  <si>
    <t>оподаткування</t>
  </si>
  <si>
    <t>ціноутворення</t>
  </si>
  <si>
    <t>митного контролю</t>
  </si>
  <si>
    <t>конкуренції і монопольної діяльності</t>
  </si>
  <si>
    <t>банківської діяльності</t>
  </si>
  <si>
    <t>приватизації</t>
  </si>
  <si>
    <t xml:space="preserve">реєстрації суб’єктів підприємництва </t>
  </si>
  <si>
    <t>створення підприємства, організації</t>
  </si>
  <si>
    <t>припинення діяльності (ліквідація, реорганізація)</t>
  </si>
  <si>
    <t>з них із землекористуванням (з гр.11)</t>
  </si>
  <si>
    <t>Кількість актів, визнаних недійсними</t>
  </si>
  <si>
    <t>в зв’язку з невідповідністю чинному законодав-ству</t>
  </si>
  <si>
    <t xml:space="preserve">      Розділ 5. Результати розгляду справ про банкрутство із застосуванням Закону України "Про банкрутство" від 14.05.1992 року</t>
  </si>
  <si>
    <t>Таблиця А. Загальна характеристика справ, закінчених провадженням</t>
  </si>
  <si>
    <t>Порушено за ініціативою:</t>
  </si>
  <si>
    <t xml:space="preserve">кредиторів </t>
  </si>
  <si>
    <t>органів контрольно-ревізійної служби</t>
  </si>
  <si>
    <t>органів державної податкової служби</t>
  </si>
  <si>
    <t>інших органів стягнення</t>
  </si>
  <si>
    <t>боржників</t>
  </si>
  <si>
    <t xml:space="preserve">інших </t>
  </si>
  <si>
    <t>Д о в і д к а :</t>
  </si>
  <si>
    <t>№   р  я  д  к  а</t>
  </si>
  <si>
    <t>1) кількість ліквідованих підприємств з державною формою власності</t>
  </si>
  <si>
    <t>2) кількість справ, закінчених провадженням після визнання мирової угоди недійсною</t>
  </si>
  <si>
    <t>Кількість справ, закінчених провадженням</t>
  </si>
  <si>
    <t>в  т о м у  ч и с л і :</t>
  </si>
  <si>
    <t>залишено без розгляду</t>
  </si>
  <si>
    <t>п р и п и н е н о :</t>
  </si>
  <si>
    <t>із затвердженням умов санації</t>
  </si>
  <si>
    <t>із затвердженням ліквідбалансу</t>
  </si>
  <si>
    <t>із затвердженням мирової угоди</t>
  </si>
  <si>
    <t>у зв’язку із задоволенням вимог кредиторів</t>
  </si>
  <si>
    <t>з інших підстав</t>
  </si>
  <si>
    <t>Кількість справ, з яких винесено постанови про визнання банкрутом у звітному періоді</t>
  </si>
  <si>
    <t>зі справ, закінчених провад- женням (з гр. 8)</t>
  </si>
  <si>
    <t>Кількість розглянутих справ, з яких угоди визнавались недійсними</t>
  </si>
  <si>
    <t>Кількість розглянутих справ, з яких оскаржувались дії ліквідкомісії</t>
  </si>
  <si>
    <t>із задоволенням вимог заявників (з гр. 11)</t>
  </si>
  <si>
    <t xml:space="preserve">Таблиця Б. Характеристика майнових вимог кредиторів у справах </t>
  </si>
  <si>
    <t>про банкрутство, що закінчені провадженням</t>
  </si>
  <si>
    <t>Кількість  заяв  кредиторів  із  майновими   вимогами</t>
  </si>
  <si>
    <t>Загальна сума  майнових  вимог,  заявлена     кредиторами,    грн.</t>
  </si>
  <si>
    <t>Загальна сума майнових вимог кредиторів, визнана судом, грн.</t>
  </si>
  <si>
    <t xml:space="preserve">              Продовження розділу 5</t>
  </si>
  <si>
    <t>№ рядка</t>
  </si>
  <si>
    <t xml:space="preserve">Всього </t>
  </si>
  <si>
    <t xml:space="preserve">Розділ 5.1. Результати розгляду справ про банкрутство із застосуванням Закону України "Про відновлення </t>
  </si>
  <si>
    <t xml:space="preserve"> платоспроможності боржника або визнання його банкрутом" від 30.06.1999 року</t>
  </si>
  <si>
    <t>п о</t>
  </si>
  <si>
    <t>р у ш</t>
  </si>
  <si>
    <t>ш е</t>
  </si>
  <si>
    <t>н о</t>
  </si>
  <si>
    <t>з а</t>
  </si>
  <si>
    <t>а</t>
  </si>
  <si>
    <t>я</t>
  </si>
  <si>
    <t>в о ю</t>
  </si>
  <si>
    <t>к р е д и т о р і в</t>
  </si>
  <si>
    <t>прокурорів</t>
  </si>
  <si>
    <t>з них суб'єктів підприємництва - фізичних осіб</t>
  </si>
  <si>
    <t>суб'єктів підприємництва - юридичних осіб</t>
  </si>
  <si>
    <t xml:space="preserve">суб'єктів підприємництва - фізичних осіб </t>
  </si>
  <si>
    <t>органів контрольно -ревізійної служби</t>
  </si>
  <si>
    <t>Пенсійного фонду України та його відділеннями</t>
  </si>
  <si>
    <t>інших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</si>
  <si>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</si>
  <si>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</si>
  <si>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   н и х:</t>
  </si>
  <si>
    <t>із затвердженням звіту керуючого санацією</t>
  </si>
  <si>
    <t>із затвердженням звіту ліквідатора</t>
  </si>
  <si>
    <t>у тому числі з ліквідацією державного підприєиства (з гр. 5)</t>
  </si>
  <si>
    <t>у зв’язку з виконанням усіх зобов’язань перед кредиторами</t>
  </si>
  <si>
    <t>Загальна кількість справ, з яких винесено постанови про визнання банкрутом у звітному періоді</t>
  </si>
  <si>
    <t>у  т о м у  ч и с л і :</t>
  </si>
  <si>
    <t>зі справ, закінчених провадженням   (з гр. 9)</t>
  </si>
  <si>
    <t>Кількість розглянутих справ, з яких оскаржувались дії ліквідкомісії (ліквідатора)</t>
  </si>
  <si>
    <t xml:space="preserve">Таблиця Б. Характеристика майнових (грошових) вимог  </t>
  </si>
  <si>
    <t>кредиторів у справах про банкрутство, що закінчені провадженням</t>
  </si>
  <si>
    <t>Кількість заяв кредиторів із майновими (грошовими) вимогами</t>
  </si>
  <si>
    <t>Загальна    сума   майнових   (грошових) вимог,  заявлена  кредиторами,  грн.</t>
  </si>
  <si>
    <t>Загальна   сума   майнових    (грошових) вимог кредиторів, визнана судом, грн.</t>
  </si>
  <si>
    <t xml:space="preserve">      Продовження розділу 5.1</t>
  </si>
  <si>
    <t>Розділ 5.2. Загальна кількість справ про відновлення платоспроможності боржників або визнання їх банкрутами</t>
  </si>
  <si>
    <t xml:space="preserve">зведені дані </t>
  </si>
  <si>
    <t>залишено  без  розгляду</t>
  </si>
  <si>
    <t xml:space="preserve">1) кількість    ліквідованих </t>
  </si>
  <si>
    <t xml:space="preserve">підприємств з державною </t>
  </si>
  <si>
    <t xml:space="preserve">формою власності  </t>
  </si>
  <si>
    <t>п р и п и н е н о:</t>
  </si>
  <si>
    <t>у зв’язку із санацією</t>
  </si>
  <si>
    <t>із затвердженням  звіту ліквідатора та ліквідбалансу</t>
  </si>
  <si>
    <t xml:space="preserve">2) кількість  ліквідованих  підприємств, у </t>
  </si>
  <si>
    <t xml:space="preserve">статутному фонді яких частка державної                  </t>
  </si>
  <si>
    <t xml:space="preserve">власності перевищує 25%  </t>
  </si>
  <si>
    <t xml:space="preserve">у зв’язку з виконанням усіх зобов’язань перед кредиторами </t>
  </si>
  <si>
    <t>зі справ,  закінчених провадженням  (з гр. 8)</t>
  </si>
  <si>
    <t xml:space="preserve">3) кількість  справ,   закінчених </t>
  </si>
  <si>
    <t xml:space="preserve">провадженням після визнання </t>
  </si>
  <si>
    <t xml:space="preserve">мирової  угоди недійсною  </t>
  </si>
  <si>
    <t xml:space="preserve">з  н и х : </t>
  </si>
  <si>
    <t>із задоволенням вимог заявників (з гр. 10)</t>
  </si>
  <si>
    <t xml:space="preserve">      Продовження розділу 5.2</t>
  </si>
  <si>
    <t>Розділ 6. Майнові спори, що виникають при виконанні господарських договорів та з інших підстав</t>
  </si>
  <si>
    <t xml:space="preserve">у тому числі за категоріями спорів що пов'язані з </t>
  </si>
  <si>
    <t>Пенсійного Фонду України або його територ. відділеннями</t>
  </si>
  <si>
    <t>Антимонопольного комітету України або його територ. органами</t>
  </si>
  <si>
    <t>Митних органів</t>
  </si>
  <si>
    <t>Органів контрольно - ревізійної служби</t>
  </si>
  <si>
    <t>Органів контролю за додержанням цін</t>
  </si>
  <si>
    <t>Фонду соціальн. захисту інвалідів України або його відділен.</t>
  </si>
  <si>
    <t xml:space="preserve">Державної податкової адміністрації України або її територіальними органами </t>
  </si>
  <si>
    <t>у тому числі в зв’язку із застосуванням законодавства:</t>
  </si>
  <si>
    <t>Державної комісії з цінних паперів та фондового ринку або її територіальними відділеннями</t>
  </si>
  <si>
    <t>Прокурорів та їх заступників</t>
  </si>
  <si>
    <t>Фонд держмайна України</t>
  </si>
  <si>
    <t>Фізичних осіб - суб'єктів підприємницької діяльності без створення юридичної особи</t>
  </si>
  <si>
    <t>Іноземних інвесторів</t>
  </si>
  <si>
    <t>Іншого органу</t>
  </si>
  <si>
    <t>розрахунками за продукцію, товари, послуги</t>
  </si>
  <si>
    <t xml:space="preserve"> у тому числі за спожиті енергоносії</t>
  </si>
  <si>
    <t>поверненням грошових коштів органами, що здійснють контрольні функції</t>
  </si>
  <si>
    <t>відшкодуванням шкоди</t>
  </si>
  <si>
    <t xml:space="preserve"> у тому числі моральної</t>
  </si>
  <si>
    <t>виконанням договору контрактації</t>
  </si>
  <si>
    <t>застосуванням законодавства про приватизацію</t>
  </si>
  <si>
    <t>лізинговими правовідносинами</t>
  </si>
  <si>
    <t xml:space="preserve">договором перевезення </t>
  </si>
  <si>
    <t>т.</t>
  </si>
  <si>
    <t>ч.</t>
  </si>
  <si>
    <t>договором підряду</t>
  </si>
  <si>
    <t xml:space="preserve"> у тому числі векселів</t>
  </si>
  <si>
    <t>виконанням договору кредитування</t>
  </si>
  <si>
    <t xml:space="preserve"> у т.ч. за іноземним кредитом під держ. гарантії</t>
  </si>
  <si>
    <t>виконанням договору комісії</t>
  </si>
  <si>
    <t>охороною навколишнього природного середовища</t>
  </si>
  <si>
    <t xml:space="preserve">застосуванням податкового законодавства у т.ч. про: </t>
  </si>
  <si>
    <t xml:space="preserve"> сплату (стягнення) ПДВ</t>
  </si>
  <si>
    <t xml:space="preserve"> застосування 0 % ставки ПДВ </t>
  </si>
  <si>
    <t xml:space="preserve"> відшкодування ПДВ та відсотків</t>
  </si>
  <si>
    <t xml:space="preserve"> фіксований сільскогосподарький податок</t>
  </si>
  <si>
    <t xml:space="preserve"> узгодження сум податкових зобов’язань</t>
  </si>
  <si>
    <t xml:space="preserve"> рентні платежі</t>
  </si>
  <si>
    <t xml:space="preserve"> оподаткування фізичних осіб</t>
  </si>
  <si>
    <t>правом власності на землю у тому числі про:</t>
  </si>
  <si>
    <t xml:space="preserve"> іпотеку і оренду землі</t>
  </si>
  <si>
    <t xml:space="preserve"> оплату за землю</t>
  </si>
  <si>
    <t xml:space="preserve"> пільги</t>
  </si>
  <si>
    <t>грошовим і валютним обігом у тому числі про:</t>
  </si>
  <si>
    <t xml:space="preserve"> валютні розрахунки</t>
  </si>
  <si>
    <t xml:space="preserve"> стягнення пені</t>
  </si>
  <si>
    <t xml:space="preserve"> обіг готівки</t>
  </si>
  <si>
    <t xml:space="preserve"> касові операції</t>
  </si>
  <si>
    <t xml:space="preserve">зовнішньоекономічною діяльністю </t>
  </si>
  <si>
    <t xml:space="preserve"> у тому числі ліцензування</t>
  </si>
  <si>
    <t>застосуванням анимонопольного законодавства</t>
  </si>
  <si>
    <t>збори</t>
  </si>
  <si>
    <t xml:space="preserve"> у т.ч. на обов'язкове пенсійне страхування</t>
  </si>
  <si>
    <t>митні платежі у тому числі про:</t>
  </si>
  <si>
    <t xml:space="preserve"> акциз</t>
  </si>
  <si>
    <t xml:space="preserve"> вилучення майна (конфіскація)</t>
  </si>
  <si>
    <t>виконанням державних контрактів</t>
  </si>
  <si>
    <t>іноваційною діяльністю</t>
  </si>
  <si>
    <t>пільгами для іноземних інвесторів</t>
  </si>
  <si>
    <t>інший майновий спір</t>
  </si>
  <si>
    <t>при пошкодженні, втраті, псуванні вантажу</t>
  </si>
  <si>
    <t>з них при переве-зенні</t>
  </si>
  <si>
    <t>міжнародні перевезення</t>
  </si>
  <si>
    <t>автомобільним транспортом</t>
  </si>
  <si>
    <t>залізницею</t>
  </si>
  <si>
    <t>морським транспортом</t>
  </si>
  <si>
    <t>річковим транспортом</t>
  </si>
  <si>
    <t>повітряним транспортом</t>
  </si>
  <si>
    <t xml:space="preserve"> З а п о з о в а м и :</t>
  </si>
  <si>
    <t>про ПДВ</t>
  </si>
  <si>
    <t>про податок на прибуток</t>
  </si>
  <si>
    <t>про акцизний збір</t>
  </si>
  <si>
    <t>№</t>
  </si>
  <si>
    <t xml:space="preserve">р я д к а </t>
  </si>
  <si>
    <t>За результатами розгляду справ :</t>
  </si>
  <si>
    <t>Сума коштів, заявлених до стягнення, грн.</t>
  </si>
  <si>
    <t>з них санкцій</t>
  </si>
  <si>
    <t>Сума коштів, присуджених до стягнення, грн.</t>
  </si>
  <si>
    <t>Спори про право на товарні марки та розпорядження правами на них</t>
  </si>
  <si>
    <t xml:space="preserve"> у т.ч. про визнання недійсним свідоцтва на товарну марку </t>
  </si>
  <si>
    <t>Спори, про право на інший об'єкт промислової власності та розпо-рядження правами на цей об'єкт</t>
  </si>
  <si>
    <t xml:space="preserve"> у т.ч. про визнання недійсним правоохоронного документу на об'єкт промислової власності </t>
  </si>
  <si>
    <t>Спори про авторське право і суміжні права</t>
  </si>
  <si>
    <t>Спори про комерційну концесію</t>
  </si>
  <si>
    <t>№   р  я   д  к  а</t>
  </si>
  <si>
    <t>Кількість справ, закінчених провадженням протоягом звітного періоду</t>
  </si>
  <si>
    <t>з них моральної шкоди</t>
  </si>
  <si>
    <t xml:space="preserve">Р о з д і л  8.    І н ш і    п о з а д о г о в і р н і    н е м а й н о в і    с п о р и  </t>
  </si>
  <si>
    <t>Скасування державної реєстрації</t>
  </si>
  <si>
    <t xml:space="preserve"> у тому числі за позовами органів ДПС</t>
  </si>
  <si>
    <t>Спонукання виконати певні дії, що не випливають з договірних зобов’язань</t>
  </si>
  <si>
    <t>Продовження строку арешту активів платника податку</t>
  </si>
  <si>
    <t>Оскарження рішень про арешт активів платника податків</t>
  </si>
  <si>
    <t>Визнання засновницьких (установчих) документів недійсними</t>
  </si>
  <si>
    <t>Визнання права власності</t>
  </si>
  <si>
    <t>Спір пов’язаний з реалізацією корпо-ративних прав</t>
  </si>
  <si>
    <t>Інший позадоговірний немайновий спір</t>
  </si>
  <si>
    <t xml:space="preserve">з прийняттям рішення </t>
  </si>
  <si>
    <t>кількість справ, припинених провадженням</t>
  </si>
  <si>
    <t>кількість позовів, залишених без розгляду</t>
  </si>
  <si>
    <t>Р о з д і л   9.    Р е а г у в а н н я    н а    п о р у ш е н н я    з а к о н н о с т і    т а    н е д о л і к и  в   г о с п о д а р с ь к і й   д і я л ь н о с т і</t>
  </si>
  <si>
    <t xml:space="preserve">ВСЬОГО </t>
  </si>
  <si>
    <t>про виконання господарських договорів та з інших підстав</t>
  </si>
  <si>
    <t xml:space="preserve"> з них пов'язаних з порушенням порядку стягнення податків</t>
  </si>
  <si>
    <t xml:space="preserve">про визнання актів недійсними </t>
  </si>
  <si>
    <t>про банкрутство</t>
  </si>
  <si>
    <t>Кількість направлених окремих ухвал</t>
  </si>
  <si>
    <t xml:space="preserve"> у  т о м у   ч и с л і :</t>
  </si>
  <si>
    <t>керівникам підприємств</t>
  </si>
  <si>
    <t>Кількість направлених повідомлень</t>
  </si>
  <si>
    <t xml:space="preserve"> у  т о м у  ч  и с л і :</t>
  </si>
  <si>
    <t>органами прокуратури</t>
  </si>
  <si>
    <t>органам внутрішніх справ</t>
  </si>
  <si>
    <t>Кількість направлених інформацій</t>
  </si>
  <si>
    <t>органам місцевого самовряду-вання</t>
  </si>
  <si>
    <t>іншим органам</t>
  </si>
  <si>
    <t>Одержано відповідей на ухвали, повідомлення, інформації</t>
  </si>
  <si>
    <t>Р о з д і л  10.   С п р а в л я н н я    д е р ж а в н о г о    м и т а    т а    с т я г н е н н я    ш т р а ф н и х    с а н к ц і й                                                в    д о х о д     д е р ж а в н о г о    б ю д ж е т у</t>
  </si>
  <si>
    <t>Таблиця А. Державне мито</t>
  </si>
  <si>
    <t>Таблиця Б. Державне мито</t>
  </si>
  <si>
    <t>Таблиця В. Штрафні санкції</t>
  </si>
  <si>
    <t>Присуджено до стягнення в доход державного бюджету, грн.</t>
  </si>
  <si>
    <t>24 січня 2013 року</t>
  </si>
  <si>
    <t>тел.</t>
  </si>
  <si>
    <t>рядка</t>
  </si>
  <si>
    <t>Загальна сума державного мита, що присуджена до</t>
  </si>
  <si>
    <t>стягнення та сплачена заявниками</t>
  </si>
  <si>
    <t>гривень</t>
  </si>
  <si>
    <t>Примітка :</t>
  </si>
  <si>
    <t xml:space="preserve">  </t>
  </si>
  <si>
    <t>поверненню з державного бюджету</t>
  </si>
  <si>
    <t xml:space="preserve">російських рублів </t>
  </si>
  <si>
    <t>1. Графи 7, 8 являються дописними і заповнюються в разі сплати мита у валюті,</t>
  </si>
  <si>
    <t xml:space="preserve">    не передбаченій графами 1 - 6.</t>
  </si>
  <si>
    <t>у тому числі на підставі :</t>
  </si>
  <si>
    <t>п.4 ст.83        ГПК</t>
  </si>
  <si>
    <t>(підпис)</t>
  </si>
  <si>
    <t>доларів США</t>
  </si>
  <si>
    <t>п.5 ст.83 ГПК</t>
  </si>
  <si>
    <t>білоруських рублів</t>
  </si>
  <si>
    <t>інші підстави</t>
  </si>
  <si>
    <t>(прізвище)</t>
  </si>
  <si>
    <t>фунтів стерлінгів</t>
  </si>
  <si>
    <t>ЄВРО</t>
  </si>
  <si>
    <t>Швейцарські франки</t>
  </si>
  <si>
    <t>Державною комісією з цінних паперів та фондового ринку або її територіальними відділеннями</t>
  </si>
  <si>
    <t>керівникам державних установ і організацій</t>
  </si>
  <si>
    <t>про укладення, зміну, розірвання договорів та визнання їх недійсними</t>
  </si>
  <si>
    <t xml:space="preserve">Заступник начальника управління - начальник відділу судової статистики та діловодства   </t>
  </si>
  <si>
    <t>А.П. Поліщук</t>
  </si>
  <si>
    <t>277 76 60</t>
  </si>
  <si>
    <t>ЗВІТНІСТЬ</t>
  </si>
  <si>
    <t>за 2012 рік</t>
  </si>
  <si>
    <t>Подають</t>
  </si>
  <si>
    <t>Терміни подання</t>
  </si>
  <si>
    <t xml:space="preserve"> ЗАТВЕРДЖЕНО</t>
  </si>
  <si>
    <t>до 10-го числа після звітного періоду</t>
  </si>
  <si>
    <t>5) Державна судова адміністрація України - Державному комітету статистики України, копію - Верховному Суду України</t>
  </si>
  <si>
    <t>до 30-го числа після звітного періоду</t>
  </si>
  <si>
    <t>Піврічна (річна)</t>
  </si>
  <si>
    <t>Респондент:</t>
  </si>
  <si>
    <t xml:space="preserve">Найменування /ім'я:
</t>
  </si>
  <si>
    <t>Місцезнаходження /місце проживання: 01601, м. Київ, вул. Липська, 18/5.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</si>
  <si>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</si>
  <si>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</si>
  <si>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1) місцеві господарські суди - Державній судовій адміністрації України</t>
  </si>
  <si>
    <t xml:space="preserve">     ФОРМА № 1-АС</t>
  </si>
  <si>
    <t xml:space="preserve">Наказ Державної судової адміністрації України                                                                                                                                                          25.07.2007 № 72                                 </t>
  </si>
  <si>
    <t xml:space="preserve"> за погодженням з Держкомстатом України  </t>
  </si>
  <si>
    <t>ЗВІТ ПРО РОЗГЛЯД ГОСПОДАРСЬКИХ СПРАВ МІСЦЕВИМИ СУДАМИ</t>
  </si>
  <si>
    <t>місцеві господарські суди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</si>
</sst>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71">
    <font>
      <sz val="10"/>
      <name val="Arial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sz val="11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i/>
      <sz val="16"/>
      <color indexed="8"/>
      <name val="Times New Roman Cyr"/>
      <family val="0"/>
    </font>
    <font>
      <b/>
      <i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 Cyr"/>
      <family val="0"/>
    </font>
    <font>
      <b/>
      <i/>
      <sz val="11"/>
      <name val="Times New Roman"/>
      <family val="0"/>
    </font>
    <font>
      <b/>
      <i/>
      <sz val="16"/>
      <name val="Times New Roman Cyr"/>
      <family val="0"/>
    </font>
    <font>
      <b/>
      <sz val="24"/>
      <color indexed="10"/>
      <name val="Times New Roman"/>
      <family val="0"/>
    </font>
    <font>
      <sz val="11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3"/>
      <name val="Times New Roman Cyr"/>
      <family val="0"/>
    </font>
    <font>
      <i/>
      <sz val="12"/>
      <name val="Times New Roman Cyr"/>
      <family val="0"/>
    </font>
    <font>
      <i/>
      <sz val="11"/>
      <name val="Times New Roman"/>
      <family val="0"/>
    </font>
    <font>
      <sz val="10"/>
      <name val="Times New Roman"/>
      <family val="0"/>
    </font>
    <font>
      <b/>
      <i/>
      <sz val="14"/>
      <name val="Times New Roman"/>
      <family val="0"/>
    </font>
    <font>
      <sz val="10"/>
      <name val="Times New Roman Cyr"/>
      <family val="0"/>
    </font>
    <font>
      <b/>
      <i/>
      <sz val="14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1"/>
      <color indexed="8"/>
      <name val="Times New Roman Cyr"/>
      <family val="0"/>
    </font>
    <font>
      <i/>
      <sz val="10"/>
      <color indexed="8"/>
      <name val="Times New Roman Cyr"/>
      <family val="0"/>
    </font>
    <font>
      <i/>
      <sz val="11"/>
      <color indexed="8"/>
      <name val="Times New Roman Cyr"/>
      <family val="0"/>
    </font>
    <font>
      <sz val="14"/>
      <color indexed="8"/>
      <name val="Times New Roman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i/>
      <sz val="12"/>
      <name val="Times New Roman"/>
      <family val="0"/>
    </font>
    <font>
      <i/>
      <sz val="12"/>
      <name val="Times New Roman"/>
      <family val="0"/>
    </font>
    <font>
      <b/>
      <i/>
      <sz val="13"/>
      <name val="Times New Roman"/>
      <family val="0"/>
    </font>
    <font>
      <b/>
      <i/>
      <sz val="14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 Cyr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56" fillId="7" borderId="1" applyNumberFormat="0" applyAlignment="0" applyProtection="0"/>
    <xf numFmtId="0" fontId="57" fillId="15" borderId="2" applyNumberFormat="0" applyAlignment="0" applyProtection="0"/>
    <xf numFmtId="0" fontId="58" fillId="15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0" fillId="16" borderId="7" applyNumberFormat="0" applyAlignment="0" applyProtection="0"/>
    <xf numFmtId="0" fontId="49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0" fillId="0" borderId="0">
      <alignment/>
      <protection/>
    </xf>
    <xf numFmtId="0" fontId="54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6" borderId="0" applyNumberFormat="0" applyBorder="0" applyAlignment="0" applyProtection="0"/>
  </cellStyleXfs>
  <cellXfs count="419"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6" fillId="0" borderId="16" xfId="0" applyNumberFormat="1" applyFont="1" applyFill="1" applyBorder="1" applyAlignment="1" applyProtection="1">
      <alignment horizontal="left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3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9" fontId="24" fillId="0" borderId="0" xfId="0" applyNumberFormat="1" applyFont="1" applyFill="1" applyBorder="1" applyAlignment="1" applyProtection="1">
      <alignment vertical="center"/>
      <protection/>
    </xf>
    <xf numFmtId="9" fontId="7" fillId="0" borderId="18" xfId="0" applyNumberFormat="1" applyFont="1" applyFill="1" applyBorder="1" applyAlignment="1" applyProtection="1">
      <alignment vertical="center"/>
      <protection/>
    </xf>
    <xf numFmtId="9" fontId="3" fillId="0" borderId="13" xfId="0" applyNumberFormat="1" applyFont="1" applyFill="1" applyBorder="1" applyAlignment="1" applyProtection="1">
      <alignment vertical="center"/>
      <protection/>
    </xf>
    <xf numFmtId="9" fontId="3" fillId="0" borderId="14" xfId="0" applyNumberFormat="1" applyFont="1" applyFill="1" applyBorder="1" applyAlignment="1" applyProtection="1">
      <alignment vertical="center"/>
      <protection/>
    </xf>
    <xf numFmtId="9" fontId="3" fillId="0" borderId="15" xfId="0" applyNumberFormat="1" applyFont="1" applyFill="1" applyBorder="1" applyAlignment="1" applyProtection="1">
      <alignment vertical="center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vertical="center"/>
      <protection/>
    </xf>
    <xf numFmtId="9" fontId="3" fillId="0" borderId="10" xfId="0" applyNumberFormat="1" applyFont="1" applyFill="1" applyBorder="1" applyAlignment="1" applyProtection="1">
      <alignment vertical="center" wrapText="1"/>
      <protection/>
    </xf>
    <xf numFmtId="9" fontId="7" fillId="0" borderId="10" xfId="0" applyNumberFormat="1" applyFont="1" applyFill="1" applyBorder="1" applyAlignment="1" applyProtection="1">
      <alignment horizontal="left" vertical="center"/>
      <protection/>
    </xf>
    <xf numFmtId="9" fontId="7" fillId="0" borderId="11" xfId="0" applyNumberFormat="1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18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vertical="center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9" fontId="3" fillId="0" borderId="20" xfId="0" applyNumberFormat="1" applyFont="1" applyFill="1" applyBorder="1" applyAlignment="1" applyProtection="1">
      <alignment vertical="center"/>
      <protection/>
    </xf>
    <xf numFmtId="9" fontId="3" fillId="0" borderId="12" xfId="0" applyNumberFormat="1" applyFont="1" applyFill="1" applyBorder="1" applyAlignment="1" applyProtection="1">
      <alignment vertical="center"/>
      <protection/>
    </xf>
    <xf numFmtId="9" fontId="3" fillId="0" borderId="21" xfId="0" applyNumberFormat="1" applyFont="1" applyFill="1" applyBorder="1" applyAlignment="1" applyProtection="1">
      <alignment vertical="center"/>
      <protection/>
    </xf>
    <xf numFmtId="9" fontId="3" fillId="0" borderId="13" xfId="0" applyNumberFormat="1" applyFont="1" applyFill="1" applyBorder="1" applyAlignment="1" applyProtection="1">
      <alignment horizontal="center" wrapText="1"/>
      <protection/>
    </xf>
    <xf numFmtId="9" fontId="3" fillId="0" borderId="14" xfId="0" applyNumberFormat="1" applyFont="1" applyFill="1" applyBorder="1" applyAlignment="1" applyProtection="1">
      <alignment horizontal="center" vertical="top" wrapText="1"/>
      <protection/>
    </xf>
    <xf numFmtId="9" fontId="3" fillId="0" borderId="14" xfId="0" applyNumberFormat="1" applyFont="1" applyFill="1" applyBorder="1" applyAlignment="1" applyProtection="1">
      <alignment horizontal="center" vertical="center" wrapText="1"/>
      <protection/>
    </xf>
    <xf numFmtId="9" fontId="3" fillId="0" borderId="14" xfId="0" applyNumberFormat="1" applyFont="1" applyFill="1" applyBorder="1" applyAlignment="1" applyProtection="1">
      <alignment horizontal="center" vertical="center"/>
      <protection/>
    </xf>
    <xf numFmtId="9" fontId="3" fillId="0" borderId="15" xfId="0" applyNumberFormat="1" applyFont="1" applyFill="1" applyBorder="1" applyAlignment="1" applyProtection="1">
      <alignment horizontal="center" vertical="top" wrapText="1"/>
      <protection/>
    </xf>
    <xf numFmtId="9" fontId="3" fillId="0" borderId="11" xfId="0" applyNumberFormat="1" applyFont="1" applyFill="1" applyBorder="1" applyAlignment="1" applyProtection="1">
      <alignment horizontal="center" vertical="top" wrapText="1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 applyProtection="1">
      <alignment vertical="center"/>
      <protection/>
    </xf>
    <xf numFmtId="9" fontId="3" fillId="0" borderId="18" xfId="0" applyNumberFormat="1" applyFont="1" applyFill="1" applyBorder="1" applyAlignment="1" applyProtection="1">
      <alignment vertical="center"/>
      <protection/>
    </xf>
    <xf numFmtId="9" fontId="31" fillId="0" borderId="11" xfId="0" applyNumberFormat="1" applyFont="1" applyFill="1" applyBorder="1" applyAlignment="1" applyProtection="1">
      <alignment vertical="center" wrapText="1"/>
      <protection/>
    </xf>
    <xf numFmtId="9" fontId="3" fillId="0" borderId="22" xfId="0" applyNumberFormat="1" applyFont="1" applyFill="1" applyBorder="1" applyAlignment="1" applyProtection="1">
      <alignment vertical="center"/>
      <protection/>
    </xf>
    <xf numFmtId="9" fontId="3" fillId="0" borderId="23" xfId="0" applyNumberFormat="1" applyFont="1" applyFill="1" applyBorder="1" applyAlignment="1" applyProtection="1">
      <alignment vertical="center"/>
      <protection/>
    </xf>
    <xf numFmtId="9" fontId="3" fillId="0" borderId="24" xfId="0" applyNumberFormat="1" applyFont="1" applyFill="1" applyBorder="1" applyAlignment="1" applyProtection="1">
      <alignment vertical="center"/>
      <protection/>
    </xf>
    <xf numFmtId="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/>
      <protection/>
    </xf>
    <xf numFmtId="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40" fillId="0" borderId="19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vertical="center"/>
      <protection/>
    </xf>
    <xf numFmtId="1" fontId="43" fillId="0" borderId="19" xfId="0" applyNumberFormat="1" applyFont="1" applyFill="1" applyBorder="1" applyAlignment="1" applyProtection="1">
      <alignment horizontal="center" vertical="top"/>
      <protection/>
    </xf>
    <xf numFmtId="1" fontId="17" fillId="0" borderId="19" xfId="0" applyNumberFormat="1" applyFont="1" applyFill="1" applyBorder="1" applyAlignment="1" applyProtection="1">
      <alignment horizontal="center" vertical="top"/>
      <protection/>
    </xf>
    <xf numFmtId="1" fontId="17" fillId="0" borderId="17" xfId="0" applyNumberFormat="1" applyFont="1" applyFill="1" applyBorder="1" applyAlignment="1" applyProtection="1">
      <alignment horizontal="center" vertical="top"/>
      <protection/>
    </xf>
    <xf numFmtId="1" fontId="44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vertical="center"/>
      <protection/>
    </xf>
    <xf numFmtId="0" fontId="26" fillId="0" borderId="14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Fill="1" applyBorder="1" applyAlignment="1" applyProtection="1">
      <alignment horizontal="right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44" fontId="8" fillId="0" borderId="18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wrapText="1"/>
      <protection locked="0"/>
    </xf>
    <xf numFmtId="0" fontId="26" fillId="0" borderId="0" xfId="52" applyNumberFormat="1" applyFont="1" applyFill="1" applyBorder="1" applyAlignment="1" applyProtection="1">
      <alignment vertical="center"/>
      <protection locked="0"/>
    </xf>
    <xf numFmtId="0" fontId="26" fillId="0" borderId="18" xfId="52" applyNumberFormat="1" applyFont="1" applyFill="1" applyBorder="1" applyAlignment="1" applyProtection="1">
      <alignment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0" fontId="26" fillId="0" borderId="11" xfId="52" applyNumberFormat="1" applyFont="1" applyFill="1" applyBorder="1" applyAlignment="1" applyProtection="1">
      <alignment horizontal="center" vertical="center"/>
      <protection locked="0"/>
    </xf>
    <xf numFmtId="0" fontId="6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2" fontId="26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8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/>
      <protection/>
    </xf>
    <xf numFmtId="0" fontId="67" fillId="0" borderId="16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20" xfId="0" applyNumberFormat="1" applyFont="1" applyFill="1" applyBorder="1" applyAlignment="1" applyProtection="1">
      <alignment horizontal="center" vertical="top" wrapText="1"/>
      <protection/>
    </xf>
    <xf numFmtId="0" fontId="69" fillId="0" borderId="11" xfId="0" applyNumberFormat="1" applyFont="1" applyFill="1" applyBorder="1" applyAlignment="1" applyProtection="1">
      <alignment horizontal="center" vertical="top" wrapText="1"/>
      <protection/>
    </xf>
    <xf numFmtId="0" fontId="69" fillId="0" borderId="22" xfId="0" applyNumberFormat="1" applyFont="1" applyFill="1" applyBorder="1" applyAlignment="1" applyProtection="1">
      <alignment horizontal="center" vertical="top" wrapText="1"/>
      <protection/>
    </xf>
    <xf numFmtId="0" fontId="32" fillId="0" borderId="12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2" fillId="0" borderId="23" xfId="0" applyNumberFormat="1" applyFont="1" applyFill="1" applyBorder="1" applyAlignment="1" applyProtection="1">
      <alignment horizontal="left" wrapText="1"/>
      <protection/>
    </xf>
    <xf numFmtId="0" fontId="69" fillId="0" borderId="21" xfId="0" applyNumberFormat="1" applyFont="1" applyFill="1" applyBorder="1" applyAlignment="1" applyProtection="1">
      <alignment horizontal="center" vertical="top" wrapText="1"/>
      <protection/>
    </xf>
    <xf numFmtId="0" fontId="69" fillId="0" borderId="18" xfId="0" applyNumberFormat="1" applyFont="1" applyFill="1" applyBorder="1" applyAlignment="1" applyProtection="1">
      <alignment horizontal="center" vertical="top" wrapText="1"/>
      <protection/>
    </xf>
    <xf numFmtId="0" fontId="69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7" fillId="0" borderId="20" xfId="0" applyNumberFormat="1" applyFont="1" applyFill="1" applyBorder="1" applyAlignment="1" applyProtection="1">
      <alignment horizontal="left" vertical="top" wrapText="1"/>
      <protection/>
    </xf>
    <xf numFmtId="0" fontId="67" fillId="0" borderId="11" xfId="0" applyNumberFormat="1" applyFont="1" applyFill="1" applyBorder="1" applyAlignment="1" applyProtection="1">
      <alignment horizontal="left" vertical="top" wrapText="1"/>
      <protection/>
    </xf>
    <xf numFmtId="0" fontId="67" fillId="0" borderId="22" xfId="0" applyNumberFormat="1" applyFont="1" applyFill="1" applyBorder="1" applyAlignment="1" applyProtection="1">
      <alignment horizontal="left" vertical="top" wrapText="1"/>
      <protection/>
    </xf>
    <xf numFmtId="0" fontId="32" fillId="0" borderId="12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23" xfId="0" applyNumberFormat="1" applyFont="1" applyFill="1" applyBorder="1" applyAlignment="1" applyProtection="1">
      <alignment horizontal="left" vertical="top" wrapText="1"/>
      <protection/>
    </xf>
    <xf numFmtId="0" fontId="32" fillId="0" borderId="16" xfId="0" applyNumberFormat="1" applyFont="1" applyFill="1" applyBorder="1" applyAlignment="1" applyProtection="1">
      <alignment horizontal="left" wrapText="1"/>
      <protection/>
    </xf>
    <xf numFmtId="0" fontId="32" fillId="0" borderId="19" xfId="0" applyNumberFormat="1" applyFont="1" applyFill="1" applyBorder="1" applyAlignment="1" applyProtection="1">
      <alignment horizontal="left" wrapText="1"/>
      <protection/>
    </xf>
    <xf numFmtId="0" fontId="32" fillId="0" borderId="17" xfId="0" applyNumberFormat="1" applyFont="1" applyFill="1" applyBorder="1" applyAlignment="1" applyProtection="1">
      <alignment horizontal="left" wrapText="1"/>
      <protection/>
    </xf>
    <xf numFmtId="0" fontId="68" fillId="0" borderId="16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8" fillId="0" borderId="16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9" fontId="26" fillId="0" borderId="0" xfId="0" applyNumberFormat="1" applyFont="1" applyFill="1" applyBorder="1" applyAlignment="1" applyProtection="1">
      <alignment horizontal="left" vertical="center"/>
      <protection/>
    </xf>
    <xf numFmtId="9" fontId="3" fillId="0" borderId="16" xfId="0" applyNumberFormat="1" applyFont="1" applyFill="1" applyBorder="1" applyAlignment="1" applyProtection="1">
      <alignment horizontal="center" vertical="center"/>
      <protection/>
    </xf>
    <xf numFmtId="9" fontId="3" fillId="0" borderId="19" xfId="0" applyNumberFormat="1" applyFont="1" applyFill="1" applyBorder="1" applyAlignment="1" applyProtection="1">
      <alignment horizontal="center" vertical="center"/>
      <protection/>
    </xf>
    <xf numFmtId="9" fontId="3" fillId="0" borderId="17" xfId="0" applyNumberFormat="1" applyFont="1" applyFill="1" applyBorder="1" applyAlignment="1" applyProtection="1">
      <alignment horizontal="center" vertical="center"/>
      <protection/>
    </xf>
    <xf numFmtId="9" fontId="23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9" fontId="31" fillId="0" borderId="16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9" fontId="3" fillId="0" borderId="14" xfId="0" applyNumberFormat="1" applyFont="1" applyFill="1" applyBorder="1" applyAlignment="1" applyProtection="1">
      <alignment horizontal="center" vertical="center" wrapText="1"/>
      <protection/>
    </xf>
    <xf numFmtId="9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9" fontId="3" fillId="0" borderId="16" xfId="0" applyNumberFormat="1" applyFont="1" applyFill="1" applyBorder="1" applyAlignment="1" applyProtection="1">
      <alignment horizontal="left" vertical="center"/>
      <protection/>
    </xf>
    <xf numFmtId="9" fontId="3" fillId="0" borderId="17" xfId="0" applyNumberFormat="1" applyFont="1" applyFill="1" applyBorder="1" applyAlignment="1" applyProtection="1">
      <alignment horizontal="left" vertical="center"/>
      <protection/>
    </xf>
    <xf numFmtId="9" fontId="3" fillId="0" borderId="16" xfId="0" applyNumberFormat="1" applyFont="1" applyFill="1" applyBorder="1" applyAlignment="1" applyProtection="1">
      <alignment vertical="center"/>
      <protection/>
    </xf>
    <xf numFmtId="9" fontId="3" fillId="0" borderId="1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3" fillId="0" borderId="23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center"/>
      <protection/>
    </xf>
    <xf numFmtId="0" fontId="21" fillId="0" borderId="19" xfId="0" applyNumberFormat="1" applyFont="1" applyFill="1" applyBorder="1" applyAlignment="1" applyProtection="1">
      <alignment horizontal="left" vertical="center"/>
      <protection/>
    </xf>
    <xf numFmtId="0" fontId="21" fillId="0" borderId="17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NumberFormat="1" applyFont="1" applyFill="1" applyBorder="1" applyAlignment="1" applyProtection="1">
      <alignment horizontal="center" vertical="top" wrapText="1"/>
      <protection/>
    </xf>
    <xf numFmtId="0" fontId="26" fillId="0" borderId="18" xfId="52" applyNumberFormat="1" applyFont="1" applyFill="1" applyBorder="1" applyAlignment="1" applyProtection="1">
      <alignment horizontal="left" vertical="center"/>
      <protection locked="0"/>
    </xf>
    <xf numFmtId="0" fontId="26" fillId="0" borderId="0" xfId="52" applyNumberFormat="1" applyFont="1" applyFill="1" applyBorder="1" applyAlignment="1" applyProtection="1">
      <alignment horizont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1">
      <selection activeCell="H33" sqref="H33"/>
    </sheetView>
  </sheetViews>
  <sheetFormatPr defaultColWidth="9.140625" defaultRowHeight="15.75"/>
  <cols>
    <col min="1" max="1" width="9.8515625" style="0" customWidth="1"/>
    <col min="2" max="2" width="32.8515625" style="0" customWidth="1"/>
    <col min="3" max="6" width="9.8515625" style="0" customWidth="1"/>
    <col min="7" max="7" width="11.00390625" style="0" customWidth="1"/>
    <col min="8" max="252" width="9.00390625" style="0" customWidth="1"/>
  </cols>
  <sheetData>
    <row r="1" spans="1:7" ht="20.25" customHeight="1">
      <c r="A1" s="222"/>
      <c r="B1" s="222"/>
      <c r="C1" s="269"/>
      <c r="D1" s="269"/>
      <c r="E1" s="269"/>
      <c r="F1" s="222"/>
      <c r="G1" s="222"/>
    </row>
    <row r="2" spans="1:7" ht="20.25" customHeight="1">
      <c r="A2" s="239" t="s">
        <v>363</v>
      </c>
      <c r="B2" s="240"/>
      <c r="C2" s="240"/>
      <c r="D2" s="240"/>
      <c r="E2" s="240"/>
      <c r="F2" s="240"/>
      <c r="G2" s="240"/>
    </row>
    <row r="3" spans="1:7" ht="20.25" customHeight="1">
      <c r="A3" s="230" t="s">
        <v>381</v>
      </c>
      <c r="B3" s="230"/>
      <c r="C3" s="230"/>
      <c r="D3" s="230"/>
      <c r="E3" s="230"/>
      <c r="F3" s="230"/>
      <c r="G3" s="230"/>
    </row>
    <row r="4" spans="1:7" ht="20.25" customHeight="1">
      <c r="A4" s="223"/>
      <c r="B4" s="223"/>
      <c r="C4" s="223"/>
      <c r="D4" s="223"/>
      <c r="E4" s="223"/>
      <c r="F4" s="223"/>
      <c r="G4" s="223"/>
    </row>
    <row r="5" spans="1:7" ht="20.25" customHeight="1">
      <c r="A5" s="206" t="s">
        <v>364</v>
      </c>
      <c r="B5" s="206"/>
      <c r="C5" s="206"/>
      <c r="D5" s="206"/>
      <c r="E5" s="206"/>
      <c r="F5" s="206"/>
      <c r="G5" s="206"/>
    </row>
    <row r="6" spans="1:7" ht="20.25" customHeight="1">
      <c r="A6" s="238" t="s">
        <v>382</v>
      </c>
      <c r="B6" s="238"/>
      <c r="C6" s="238"/>
      <c r="D6" s="238"/>
      <c r="E6" s="238"/>
      <c r="F6" s="238"/>
      <c r="G6" s="238"/>
    </row>
    <row r="7" spans="1:7" ht="20.25" customHeight="1">
      <c r="A7" s="226"/>
      <c r="B7" s="226"/>
      <c r="C7" s="226"/>
      <c r="D7" s="226"/>
      <c r="E7" s="226"/>
      <c r="F7" s="226"/>
      <c r="G7" s="226"/>
    </row>
    <row r="8" spans="1:7" ht="20.25" customHeight="1">
      <c r="A8" s="226"/>
      <c r="B8" s="226"/>
      <c r="C8" s="226"/>
      <c r="D8" s="226"/>
      <c r="E8" s="226"/>
      <c r="F8" s="226"/>
      <c r="G8" s="226"/>
    </row>
    <row r="9" spans="1:7" ht="20.25" customHeight="1">
      <c r="A9" s="226"/>
      <c r="B9" s="226"/>
      <c r="C9" s="226"/>
      <c r="D9" s="226"/>
      <c r="E9" s="226"/>
      <c r="F9" s="226"/>
      <c r="G9" s="226"/>
    </row>
    <row r="10" spans="1:7" ht="20.25" customHeight="1">
      <c r="A10" s="226"/>
      <c r="B10" s="226"/>
      <c r="C10" s="226"/>
      <c r="D10" s="226"/>
      <c r="E10" s="226"/>
      <c r="F10" s="226"/>
      <c r="G10" s="226"/>
    </row>
    <row r="11" spans="1:7" ht="20.25" customHeight="1">
      <c r="A11" s="227"/>
      <c r="B11" s="227"/>
      <c r="C11" s="224"/>
      <c r="D11" s="224"/>
      <c r="E11" s="237" t="s">
        <v>378</v>
      </c>
      <c r="F11" s="237"/>
      <c r="G11" s="237"/>
    </row>
    <row r="12" spans="1:7" ht="49.5" customHeight="1">
      <c r="A12" s="234" t="s">
        <v>365</v>
      </c>
      <c r="B12" s="235"/>
      <c r="C12" s="236" t="s">
        <v>366</v>
      </c>
      <c r="D12" s="236"/>
      <c r="E12" s="250" t="s">
        <v>367</v>
      </c>
      <c r="F12" s="251"/>
      <c r="G12" s="251"/>
    </row>
    <row r="13" spans="1:7" ht="48" customHeight="1">
      <c r="A13" s="262" t="s">
        <v>377</v>
      </c>
      <c r="B13" s="263"/>
      <c r="C13" s="264" t="s">
        <v>368</v>
      </c>
      <c r="D13" s="265"/>
      <c r="E13" s="250" t="s">
        <v>379</v>
      </c>
      <c r="F13" s="251"/>
      <c r="G13" s="251"/>
    </row>
    <row r="14" spans="1:7" ht="45.75" customHeight="1">
      <c r="A14" s="266" t="s">
        <v>369</v>
      </c>
      <c r="B14" s="266"/>
      <c r="C14" s="267" t="s">
        <v>370</v>
      </c>
      <c r="D14" s="268"/>
      <c r="E14" s="250" t="s">
        <v>380</v>
      </c>
      <c r="F14" s="251"/>
      <c r="G14" s="251"/>
    </row>
    <row r="15" spans="1:7" ht="20.25" customHeight="1">
      <c r="A15" s="231"/>
      <c r="B15" s="231"/>
      <c r="C15" s="231"/>
      <c r="D15" s="231"/>
      <c r="E15" s="252" t="s">
        <v>371</v>
      </c>
      <c r="F15" s="252"/>
      <c r="G15" s="252"/>
    </row>
    <row r="16" spans="1:7" ht="17.25" customHeight="1">
      <c r="A16" s="231"/>
      <c r="B16" s="231"/>
      <c r="C16" s="231"/>
      <c r="D16" s="231"/>
      <c r="E16" s="232"/>
      <c r="F16" s="232"/>
      <c r="G16" s="232"/>
    </row>
    <row r="17" spans="1:7" ht="27" customHeight="1">
      <c r="A17" s="231"/>
      <c r="B17" s="231"/>
      <c r="C17" s="231"/>
      <c r="D17" s="231"/>
      <c r="E17" s="232"/>
      <c r="F17" s="232"/>
      <c r="G17" s="232"/>
    </row>
    <row r="18" spans="1:7" ht="15.75" customHeight="1">
      <c r="A18" s="231"/>
      <c r="B18" s="231"/>
      <c r="C18" s="231"/>
      <c r="D18" s="231"/>
      <c r="E18" s="232"/>
      <c r="F18" s="232"/>
      <c r="G18" s="232"/>
    </row>
    <row r="19" spans="1:7" ht="18" customHeight="1">
      <c r="A19" s="253" t="s">
        <v>372</v>
      </c>
      <c r="B19" s="254"/>
      <c r="C19" s="254"/>
      <c r="D19" s="254"/>
      <c r="E19" s="254"/>
      <c r="F19" s="254"/>
      <c r="G19" s="255"/>
    </row>
    <row r="20" spans="1:7" ht="15.75" customHeight="1">
      <c r="A20" s="256" t="s">
        <v>373</v>
      </c>
      <c r="B20" s="257"/>
      <c r="C20" s="257"/>
      <c r="D20" s="257"/>
      <c r="E20" s="257"/>
      <c r="F20" s="257"/>
      <c r="G20" s="258"/>
    </row>
    <row r="21" spans="1:7" ht="15.75" customHeight="1">
      <c r="A21" s="256" t="s">
        <v>374</v>
      </c>
      <c r="B21" s="257"/>
      <c r="C21" s="257"/>
      <c r="D21" s="257"/>
      <c r="E21" s="257"/>
      <c r="F21" s="257"/>
      <c r="G21" s="258"/>
    </row>
    <row r="22" spans="1:7" ht="15.75" customHeight="1">
      <c r="A22" s="259"/>
      <c r="B22" s="260"/>
      <c r="C22" s="260"/>
      <c r="D22" s="260"/>
      <c r="E22" s="260"/>
      <c r="F22" s="260"/>
      <c r="G22" s="261"/>
    </row>
    <row r="23" spans="1:7" ht="15.75" customHeight="1">
      <c r="A23" s="241" t="s">
        <v>375</v>
      </c>
      <c r="B23" s="242"/>
      <c r="C23" s="242"/>
      <c r="D23" s="242"/>
      <c r="E23" s="242"/>
      <c r="F23" s="242"/>
      <c r="G23" s="243"/>
    </row>
    <row r="24" spans="1:7" ht="15.75" customHeight="1">
      <c r="A24" s="244"/>
      <c r="B24" s="245"/>
      <c r="C24" s="245"/>
      <c r="D24" s="245"/>
      <c r="E24" s="245"/>
      <c r="F24" s="245"/>
      <c r="G24" s="246"/>
    </row>
    <row r="25" spans="1:7" ht="15.75" customHeight="1">
      <c r="A25" s="247" t="s">
        <v>376</v>
      </c>
      <c r="B25" s="248"/>
      <c r="C25" s="248"/>
      <c r="D25" s="248"/>
      <c r="E25" s="248"/>
      <c r="F25" s="248"/>
      <c r="G25" s="24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6.5" customHeight="1"/>
    <row r="36" spans="8:9" ht="15.75" customHeight="1">
      <c r="H36" s="222"/>
      <c r="I36" s="222"/>
    </row>
    <row r="37" spans="8:9" ht="15.75" customHeight="1">
      <c r="H37" s="222"/>
      <c r="I37" s="222"/>
    </row>
    <row r="38" spans="8:9" ht="15.75" customHeight="1">
      <c r="H38" s="223"/>
      <c r="I38" s="224"/>
    </row>
    <row r="39" spans="8:9" ht="15.75" customHeight="1">
      <c r="H39" s="223"/>
      <c r="I39" s="224"/>
    </row>
    <row r="40" spans="8:9" ht="15.75" customHeight="1">
      <c r="H40" s="225"/>
      <c r="I40" s="224"/>
    </row>
    <row r="41" spans="8:9" ht="15.75" customHeight="1">
      <c r="H41" s="226"/>
      <c r="I41" s="224"/>
    </row>
    <row r="42" spans="8:9" ht="15.75" customHeight="1">
      <c r="H42" s="226"/>
      <c r="I42" s="224"/>
    </row>
    <row r="43" spans="8:9" ht="15.75" customHeight="1">
      <c r="H43" s="226"/>
      <c r="I43" s="224"/>
    </row>
    <row r="44" spans="8:9" ht="15.75" customHeight="1">
      <c r="H44" s="226"/>
      <c r="I44" s="224"/>
    </row>
    <row r="45" spans="8:9" ht="15.75" customHeight="1">
      <c r="H45" s="226"/>
      <c r="I45" s="224"/>
    </row>
    <row r="46" spans="8:9" ht="15.75" customHeight="1">
      <c r="H46" s="228"/>
      <c r="I46" s="228"/>
    </row>
    <row r="47" spans="8:9" ht="15.75" customHeight="1">
      <c r="H47" s="229"/>
      <c r="I47" s="229"/>
    </row>
    <row r="48" spans="8:9" ht="15.75" customHeight="1">
      <c r="H48" s="229"/>
      <c r="I48" s="229"/>
    </row>
    <row r="49" spans="8:9" ht="15.75" customHeight="1">
      <c r="H49" s="229"/>
      <c r="I49" s="229"/>
    </row>
    <row r="50" spans="8:9" ht="15.75" customHeight="1">
      <c r="H50" s="232"/>
      <c r="I50" s="232"/>
    </row>
    <row r="51" spans="8:9" ht="15.75">
      <c r="H51" s="232"/>
      <c r="I51" s="232"/>
    </row>
    <row r="52" spans="8:9" ht="15.75">
      <c r="H52" s="232"/>
      <c r="I52" s="232"/>
    </row>
    <row r="53" spans="8:9" ht="15.75">
      <c r="H53" s="232"/>
      <c r="I53" s="224"/>
    </row>
    <row r="54" spans="8:9" ht="15.75">
      <c r="H54" s="231"/>
      <c r="I54" s="224"/>
    </row>
    <row r="55" spans="8:9" ht="15.75">
      <c r="H55" s="222"/>
      <c r="I55" s="222"/>
    </row>
    <row r="56" spans="8:9" ht="15.75">
      <c r="H56" s="233"/>
      <c r="I56" s="233"/>
    </row>
    <row r="57" spans="8:9" ht="15.75">
      <c r="H57" s="233"/>
      <c r="I57" s="233"/>
    </row>
    <row r="58" spans="8:9" ht="15.75">
      <c r="H58" s="233"/>
      <c r="I58" s="233"/>
    </row>
    <row r="59" spans="8:9" ht="15.75">
      <c r="H59" s="233"/>
      <c r="I59" s="233"/>
    </row>
    <row r="60" spans="8:9" ht="15.75">
      <c r="H60" s="233"/>
      <c r="I60" s="233"/>
    </row>
  </sheetData>
  <sheetProtection/>
  <mergeCells count="24">
    <mergeCell ref="C1:E1"/>
    <mergeCell ref="A12:B12"/>
    <mergeCell ref="C12:D12"/>
    <mergeCell ref="E11:G11"/>
    <mergeCell ref="A3:G3"/>
    <mergeCell ref="A5:G5"/>
    <mergeCell ref="A25:G25"/>
    <mergeCell ref="E12:G12"/>
    <mergeCell ref="E13:G13"/>
    <mergeCell ref="E15:G15"/>
    <mergeCell ref="E14:G14"/>
    <mergeCell ref="A19:G19"/>
    <mergeCell ref="A20:B20"/>
    <mergeCell ref="C20:G20"/>
    <mergeCell ref="A21:G21"/>
    <mergeCell ref="A22:G22"/>
    <mergeCell ref="A6:G6"/>
    <mergeCell ref="A2:G2"/>
    <mergeCell ref="A23:G23"/>
    <mergeCell ref="A24:G24"/>
    <mergeCell ref="A13:B13"/>
    <mergeCell ref="C13:D13"/>
    <mergeCell ref="A14:B14"/>
    <mergeCell ref="C14:D14"/>
  </mergeCells>
  <printOptions/>
  <pageMargins left="0.5118110236220472" right="0.1968503937007874" top="0.5905511811023623" bottom="0.5905511811023623" header="0.5118110236220472" footer="0.31496062992125984"/>
  <pageSetup horizontalDpi="600" verticalDpi="600" orientation="portrait" paperSize="9" r:id="rId1"/>
  <headerFooter alignWithMargins="0">
    <oddFooter>&amp;LBB01FF72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1" width="10.421875" style="0" customWidth="1"/>
    <col min="2" max="2" width="12.57421875" style="0" customWidth="1"/>
    <col min="3" max="3" width="10.57421875" style="0" customWidth="1"/>
    <col min="4" max="4" width="11.5742187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0.00390625" style="0" customWidth="1"/>
    <col min="9" max="9" width="13.7109375" style="0" customWidth="1"/>
    <col min="10" max="10" width="15.00390625" style="0" customWidth="1"/>
    <col min="11" max="12" width="12.421875" style="0" customWidth="1"/>
    <col min="13" max="13" width="3.421875" style="0" customWidth="1"/>
    <col min="14" max="255" width="9.00390625" style="0" customWidth="1"/>
  </cols>
  <sheetData>
    <row r="1" spans="1:12" ht="21" customHeight="1">
      <c r="A1" s="346" t="s">
        <v>190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49.5" customHeight="1">
      <c r="A2" s="119"/>
      <c r="B2" s="119"/>
      <c r="C2" s="119"/>
      <c r="D2" s="119"/>
      <c r="E2" s="119"/>
      <c r="F2" s="119"/>
      <c r="G2" s="126"/>
      <c r="H2" s="126"/>
      <c r="I2" s="126"/>
      <c r="J2" s="126"/>
      <c r="K2" s="126"/>
      <c r="L2" s="126"/>
    </row>
    <row r="3" spans="1:12" ht="21" customHeight="1">
      <c r="A3" s="346" t="s">
        <v>121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1" customHeight="1">
      <c r="A4" s="12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ht="15" customHeight="1">
      <c r="A5" s="349"/>
      <c r="B5" s="334" t="s">
        <v>133</v>
      </c>
      <c r="C5" s="352" t="s">
        <v>175</v>
      </c>
      <c r="D5" s="353"/>
      <c r="E5" s="353"/>
      <c r="F5" s="353"/>
      <c r="G5" s="353"/>
      <c r="H5" s="354"/>
      <c r="I5" s="334" t="s">
        <v>180</v>
      </c>
      <c r="J5" s="130" t="s">
        <v>181</v>
      </c>
      <c r="K5" s="334" t="s">
        <v>183</v>
      </c>
      <c r="L5" s="72" t="s">
        <v>207</v>
      </c>
      <c r="M5" s="110"/>
    </row>
    <row r="6" spans="1:13" ht="15" customHeight="1">
      <c r="A6" s="350"/>
      <c r="B6" s="344"/>
      <c r="C6" s="334" t="s">
        <v>192</v>
      </c>
      <c r="D6" s="352" t="s">
        <v>196</v>
      </c>
      <c r="E6" s="353"/>
      <c r="F6" s="353"/>
      <c r="G6" s="353"/>
      <c r="H6" s="354"/>
      <c r="I6" s="344"/>
      <c r="J6" s="347" t="s">
        <v>203</v>
      </c>
      <c r="K6" s="344"/>
      <c r="L6" s="347" t="s">
        <v>208</v>
      </c>
      <c r="M6" s="110"/>
    </row>
    <row r="7" spans="1:13" ht="99" customHeight="1">
      <c r="A7" s="351"/>
      <c r="B7" s="345"/>
      <c r="C7" s="345"/>
      <c r="D7" s="43" t="s">
        <v>197</v>
      </c>
      <c r="E7" s="43" t="s">
        <v>139</v>
      </c>
      <c r="F7" s="43" t="s">
        <v>198</v>
      </c>
      <c r="G7" s="43" t="s">
        <v>202</v>
      </c>
      <c r="H7" s="43" t="s">
        <v>141</v>
      </c>
      <c r="I7" s="345"/>
      <c r="J7" s="348"/>
      <c r="K7" s="345"/>
      <c r="L7" s="348"/>
      <c r="M7" s="110"/>
    </row>
    <row r="8" spans="1:13" ht="16.5" customHeight="1">
      <c r="A8" s="45" t="s">
        <v>2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4">
        <v>9</v>
      </c>
      <c r="K8" s="45">
        <v>10</v>
      </c>
      <c r="L8" s="63">
        <v>11</v>
      </c>
      <c r="M8" s="110"/>
    </row>
    <row r="9" spans="1:13" ht="51" customHeight="1">
      <c r="A9" s="121" t="s">
        <v>9</v>
      </c>
      <c r="B9" s="49">
        <f>SUM('P 5 А'!C16,'P 5_1 A'!E10)</f>
        <v>7583</v>
      </c>
      <c r="C9" s="49">
        <f>SUM('P 5 А'!D16,'P 5_1 A'!F10)</f>
        <v>275</v>
      </c>
      <c r="D9" s="49">
        <f>SUM('P 5 А'!E16,'P 5_1 A'!G10)</f>
        <v>8</v>
      </c>
      <c r="E9" s="49">
        <f>SUM('P 5 А'!G16,'P 5_1 A'!H10)</f>
        <v>94</v>
      </c>
      <c r="F9" s="49">
        <f>SUM('P 5 А'!F16,'P 5_1 A'!I10)</f>
        <v>6084</v>
      </c>
      <c r="G9" s="49">
        <f>SUM('P 5 А'!H16,'P 5_1 A'!K10)</f>
        <v>101</v>
      </c>
      <c r="H9" s="49">
        <f>SUM('P 5 А'!I16,'P 5_1 A'!L10)</f>
        <v>1021</v>
      </c>
      <c r="I9" s="49">
        <f>SUM('P 5 А'!J16,'P 5_1 A'!M10)</f>
        <v>4631</v>
      </c>
      <c r="J9" s="49">
        <f>SUM('P 5 А'!K16,'P 5_1 A'!N10)</f>
        <v>1899</v>
      </c>
      <c r="K9" s="49">
        <f>SUM('P 5 А'!M16,'P 5_1 A'!O10)</f>
        <v>110</v>
      </c>
      <c r="L9" s="49">
        <f>SUM('P 5 А'!N16,'P 5_1 A'!P10)</f>
        <v>29</v>
      </c>
      <c r="M9" s="110"/>
    </row>
    <row r="10" spans="1:13" ht="20.25" customHeight="1">
      <c r="A10" s="14"/>
      <c r="B10" s="123"/>
      <c r="C10" s="14"/>
      <c r="D10" s="14"/>
      <c r="E10" s="14"/>
      <c r="F10" s="14"/>
      <c r="G10" s="14"/>
      <c r="H10" s="14"/>
      <c r="I10" s="14"/>
      <c r="J10" s="14"/>
      <c r="K10" s="14"/>
      <c r="L10" s="131"/>
      <c r="M10" s="112"/>
    </row>
    <row r="11" spans="2:13" ht="15" customHeight="1">
      <c r="B11" s="124" t="s">
        <v>129</v>
      </c>
      <c r="C11" s="112" t="s">
        <v>193</v>
      </c>
      <c r="D11" s="112"/>
      <c r="E11" s="106"/>
      <c r="F11" s="106" t="s">
        <v>199</v>
      </c>
      <c r="G11" s="112"/>
      <c r="H11" s="112"/>
      <c r="I11" s="106"/>
      <c r="J11" s="112" t="s">
        <v>204</v>
      </c>
      <c r="K11" s="112"/>
      <c r="L11" s="112"/>
      <c r="M11" s="112"/>
    </row>
    <row r="12" spans="1:13" ht="15" customHeight="1">
      <c r="A12" s="112"/>
      <c r="C12" s="107" t="s">
        <v>194</v>
      </c>
      <c r="D12" s="112"/>
      <c r="E12" s="112"/>
      <c r="F12" s="106" t="s">
        <v>200</v>
      </c>
      <c r="G12" s="107"/>
      <c r="H12" s="107"/>
      <c r="I12" s="107"/>
      <c r="J12" s="107" t="s">
        <v>205</v>
      </c>
      <c r="K12" s="112"/>
      <c r="L12" s="132"/>
      <c r="M12" s="112"/>
    </row>
    <row r="13" spans="1:12" ht="15" customHeight="1">
      <c r="A13" s="112"/>
      <c r="C13" s="112" t="s">
        <v>195</v>
      </c>
      <c r="E13" s="133">
        <f>SUM('P 5 А'!I18,'P 5_1 A'!J10)</f>
        <v>29</v>
      </c>
      <c r="F13" s="107" t="s">
        <v>201</v>
      </c>
      <c r="G13" s="112"/>
      <c r="H13" s="107"/>
      <c r="I13" s="134">
        <f>'P 5_1 A'!L21</f>
        <v>13</v>
      </c>
      <c r="J13" s="107" t="s">
        <v>206</v>
      </c>
      <c r="K13" s="112"/>
      <c r="L13" s="133">
        <f>SUM('P 5 А'!I19,'P 5_1 A'!L22)</f>
        <v>5</v>
      </c>
    </row>
    <row r="14" spans="1:12" ht="15" customHeight="1">
      <c r="A14" s="122"/>
      <c r="B14" s="122"/>
      <c r="C14" s="122"/>
      <c r="D14" s="122"/>
      <c r="E14" s="125"/>
      <c r="F14" s="122"/>
      <c r="G14" s="122"/>
      <c r="H14" s="122"/>
      <c r="I14" s="125"/>
      <c r="J14" s="122"/>
      <c r="K14" s="122"/>
      <c r="L14" s="125"/>
    </row>
    <row r="15" ht="15" customHeight="1"/>
    <row r="16" ht="15" customHeight="1"/>
    <row r="17" ht="15" customHeight="1"/>
    <row r="18" ht="15" customHeight="1">
      <c r="A18" s="122" t="s">
        <v>191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1">
    <mergeCell ref="D6:H6"/>
    <mergeCell ref="B5:B7"/>
    <mergeCell ref="C6:C7"/>
    <mergeCell ref="A1:L1"/>
    <mergeCell ref="A3:L3"/>
    <mergeCell ref="L6:L7"/>
    <mergeCell ref="I5:I7"/>
    <mergeCell ref="K5:K7"/>
    <mergeCell ref="A5:A7"/>
    <mergeCell ref="J6:J7"/>
    <mergeCell ref="C5:H5"/>
  </mergeCells>
  <printOptions/>
  <pageMargins left="0.3937007874015748" right="0" top="0.984251968503937" bottom="0.5118110236220472" header="0.5118110236220472" footer="0.35433070866141736"/>
  <pageSetup horizontalDpi="300" verticalDpi="300" orientation="landscape" paperSize="9" scale="90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.421875" style="0" customWidth="1"/>
    <col min="2" max="2" width="32.57421875" style="0" customWidth="1"/>
    <col min="3" max="3" width="5.57421875" style="0" customWidth="1"/>
    <col min="4" max="4" width="36.28125" style="0" customWidth="1"/>
    <col min="5" max="255" width="9.00390625" style="0" customWidth="1"/>
  </cols>
  <sheetData>
    <row r="2" spans="3:4" ht="15.75" customHeight="1">
      <c r="C2" s="343" t="s">
        <v>209</v>
      </c>
      <c r="D2" s="343"/>
    </row>
    <row r="3" ht="6" customHeight="1"/>
    <row r="4" ht="6.75" customHeight="1"/>
    <row r="5" ht="7.5" customHeight="1"/>
    <row r="6" ht="9" customHeight="1"/>
    <row r="7" spans="2:5" ht="15.75">
      <c r="B7" s="316" t="s">
        <v>184</v>
      </c>
      <c r="C7" s="316"/>
      <c r="D7" s="316"/>
      <c r="E7" s="74"/>
    </row>
    <row r="8" spans="2:5" ht="15.75">
      <c r="B8" s="316" t="s">
        <v>185</v>
      </c>
      <c r="C8" s="316"/>
      <c r="D8" s="316"/>
      <c r="E8" s="74"/>
    </row>
    <row r="9" spans="2:4" ht="15.75">
      <c r="B9" s="76"/>
      <c r="C9" s="61"/>
      <c r="D9" s="61"/>
    </row>
    <row r="10" spans="1:5" ht="39.75" customHeight="1">
      <c r="A10" s="115"/>
      <c r="B10" s="117"/>
      <c r="C10" s="81" t="s">
        <v>153</v>
      </c>
      <c r="D10" s="82" t="s">
        <v>154</v>
      </c>
      <c r="E10" s="11"/>
    </row>
    <row r="11" spans="1:5" ht="16.5">
      <c r="A11" s="115"/>
      <c r="B11" s="78" t="s">
        <v>2</v>
      </c>
      <c r="C11" s="78" t="s">
        <v>11</v>
      </c>
      <c r="D11" s="78">
        <v>1</v>
      </c>
      <c r="E11" s="11"/>
    </row>
    <row r="12" spans="1:5" ht="33" customHeight="1">
      <c r="A12" s="115"/>
      <c r="B12" s="79" t="s">
        <v>186</v>
      </c>
      <c r="C12" s="78">
        <v>1</v>
      </c>
      <c r="D12" s="135">
        <f>SUM('P 5 B'!C12,'P 5_1 B'!D12)</f>
        <v>17221</v>
      </c>
      <c r="E12" s="11"/>
    </row>
    <row r="13" spans="1:5" ht="31.5" customHeight="1">
      <c r="A13" s="115"/>
      <c r="B13" s="79" t="s">
        <v>187</v>
      </c>
      <c r="C13" s="78">
        <v>2</v>
      </c>
      <c r="D13" s="135">
        <f>SUM('P 5 B'!C13,'P 5_1 B'!D13)</f>
        <v>33093726865</v>
      </c>
      <c r="E13" s="11"/>
    </row>
    <row r="14" spans="1:5" ht="39" customHeight="1">
      <c r="A14" s="115"/>
      <c r="B14" s="79" t="s">
        <v>188</v>
      </c>
      <c r="C14" s="78">
        <v>3</v>
      </c>
      <c r="D14" s="135">
        <f>SUM('P 5 B'!C14,'P 5_1 B'!D14)</f>
        <v>26685920944</v>
      </c>
      <c r="E14" s="11"/>
    </row>
    <row r="15" spans="2:4" ht="15.75">
      <c r="B15" s="14"/>
      <c r="C15" s="14"/>
      <c r="D15" s="14"/>
    </row>
  </sheetData>
  <sheetProtection/>
  <mergeCells count="3">
    <mergeCell ref="B7:D7"/>
    <mergeCell ref="B8:D8"/>
    <mergeCell ref="C2:D2"/>
  </mergeCells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A1" sqref="A1:K1"/>
    </sheetView>
  </sheetViews>
  <sheetFormatPr defaultColWidth="9.140625" defaultRowHeight="15.75"/>
  <cols>
    <col min="1" max="1" width="4.7109375" style="0" customWidth="1"/>
    <col min="2" max="2" width="4.28125" style="0" customWidth="1"/>
    <col min="3" max="3" width="6.421875" style="0" customWidth="1"/>
    <col min="4" max="4" width="2.421875" style="0" customWidth="1"/>
    <col min="5" max="5" width="39.7109375" style="0" customWidth="1"/>
    <col min="6" max="6" width="4.28125" style="0" customWidth="1"/>
    <col min="7" max="7" width="13.140625" style="0" customWidth="1"/>
    <col min="8" max="8" width="14.57421875" style="0" customWidth="1"/>
    <col min="9" max="9" width="12.57421875" style="0" customWidth="1"/>
    <col min="10" max="10" width="14.57421875" style="0" customWidth="1"/>
    <col min="11" max="11" width="19.28125" style="0" customWidth="1"/>
    <col min="12" max="255" width="9.00390625" style="0" customWidth="1"/>
  </cols>
  <sheetData>
    <row r="1" spans="1:11" ht="19.5">
      <c r="A1" s="382" t="s">
        <v>210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15.75">
      <c r="A2" s="365"/>
      <c r="B2" s="376"/>
      <c r="C2" s="376"/>
      <c r="D2" s="376"/>
      <c r="E2" s="376"/>
      <c r="F2" s="153" t="s">
        <v>284</v>
      </c>
      <c r="G2" s="368" t="s">
        <v>133</v>
      </c>
      <c r="H2" s="140" t="s">
        <v>286</v>
      </c>
      <c r="I2" s="140"/>
      <c r="J2" s="140"/>
      <c r="K2" s="140"/>
      <c r="L2" s="11"/>
    </row>
    <row r="3" spans="1:12" ht="64.5" customHeight="1">
      <c r="A3" s="376"/>
      <c r="B3" s="376"/>
      <c r="C3" s="376"/>
      <c r="D3" s="376"/>
      <c r="E3" s="376"/>
      <c r="F3" s="154" t="s">
        <v>285</v>
      </c>
      <c r="G3" s="369"/>
      <c r="H3" s="150" t="s">
        <v>287</v>
      </c>
      <c r="I3" s="150" t="s">
        <v>288</v>
      </c>
      <c r="J3" s="150" t="s">
        <v>289</v>
      </c>
      <c r="K3" s="150" t="s">
        <v>288</v>
      </c>
      <c r="L3" s="11"/>
    </row>
    <row r="4" spans="1:12" ht="16.5">
      <c r="A4" s="377" t="s">
        <v>2</v>
      </c>
      <c r="B4" s="378"/>
      <c r="C4" s="378"/>
      <c r="D4" s="378"/>
      <c r="E4" s="379"/>
      <c r="F4" s="155" t="s">
        <v>11</v>
      </c>
      <c r="G4" s="155">
        <v>1</v>
      </c>
      <c r="H4" s="155">
        <v>2</v>
      </c>
      <c r="I4" s="155">
        <v>3</v>
      </c>
      <c r="J4" s="155">
        <v>4</v>
      </c>
      <c r="K4" s="155">
        <v>5</v>
      </c>
      <c r="L4" s="11"/>
    </row>
    <row r="5" spans="1:12" ht="16.5">
      <c r="A5" s="380" t="s">
        <v>9</v>
      </c>
      <c r="B5" s="364"/>
      <c r="C5" s="364"/>
      <c r="D5" s="364"/>
      <c r="E5" s="364"/>
      <c r="F5" s="1">
        <v>1</v>
      </c>
      <c r="G5" s="160">
        <f>SUM(G6,G8,G9,G11:G15,G23:G24,G26,G28,G29:G31,G41,G45,G50,G52:G53,G55,G59:G62)</f>
        <v>60165</v>
      </c>
      <c r="H5" s="160">
        <f>SUM(H6,H8,H9,H11:H15,H23:H24,H26,H28,H29:H31,H41,H45,H50,H52:H53,H55,H59:H62)</f>
        <v>134261086121</v>
      </c>
      <c r="I5" s="160">
        <f>SUM(I6,I8,I9,I11:I15,I23:I24,I26,I28,I29:I31,I41,I45,I50,I52:I53,I55,I59:I62)</f>
        <v>15106083460</v>
      </c>
      <c r="J5" s="160">
        <f>SUM(J6,J8,J9,J11:J15,J23:J24,J26,J28,J29:J31,J41,J45,J50,J52:J53,J55,J59:J62)</f>
        <v>82204338227</v>
      </c>
      <c r="K5" s="160">
        <f>SUM(K6,K8,K9,K11:K15,K23:K24,K26,K28,K29:K31,K41,K45,K50,K52:K53,K55,K59:K62)</f>
        <v>3422799316</v>
      </c>
      <c r="L5" s="11"/>
    </row>
    <row r="6" spans="1:12" ht="16.5">
      <c r="A6" s="367" t="s">
        <v>211</v>
      </c>
      <c r="B6" s="138" t="s">
        <v>226</v>
      </c>
      <c r="C6" s="148"/>
      <c r="D6" s="148"/>
      <c r="E6" s="148"/>
      <c r="F6" s="1">
        <v>2</v>
      </c>
      <c r="G6" s="8">
        <v>33933</v>
      </c>
      <c r="H6" s="8">
        <v>43348077320</v>
      </c>
      <c r="I6" s="8">
        <v>4062178249</v>
      </c>
      <c r="J6" s="8">
        <v>22467206399</v>
      </c>
      <c r="K6" s="8">
        <v>1565052781</v>
      </c>
      <c r="L6" s="11"/>
    </row>
    <row r="7" spans="1:12" ht="16.5">
      <c r="A7" s="367"/>
      <c r="B7" s="381" t="s">
        <v>227</v>
      </c>
      <c r="C7" s="381"/>
      <c r="D7" s="381"/>
      <c r="E7" s="381"/>
      <c r="F7" s="1">
        <v>3</v>
      </c>
      <c r="G7" s="8">
        <v>6378</v>
      </c>
      <c r="H7" s="8">
        <v>14516680227</v>
      </c>
      <c r="I7" s="8">
        <v>1648656718</v>
      </c>
      <c r="J7" s="8">
        <v>9370497208</v>
      </c>
      <c r="K7" s="8">
        <v>626857040</v>
      </c>
      <c r="L7" s="11"/>
    </row>
    <row r="8" spans="1:12" ht="16.5">
      <c r="A8" s="367"/>
      <c r="B8" s="361" t="s">
        <v>228</v>
      </c>
      <c r="C8" s="361"/>
      <c r="D8" s="361"/>
      <c r="E8" s="361"/>
      <c r="F8" s="1">
        <v>4</v>
      </c>
      <c r="G8" s="8">
        <v>47</v>
      </c>
      <c r="H8" s="8">
        <v>19773744</v>
      </c>
      <c r="I8" s="8">
        <v>97581</v>
      </c>
      <c r="J8" s="8">
        <v>3773701</v>
      </c>
      <c r="K8" s="8">
        <v>97581</v>
      </c>
      <c r="L8" s="11"/>
    </row>
    <row r="9" spans="1:12" ht="16.5">
      <c r="A9" s="367"/>
      <c r="B9" s="138" t="s">
        <v>229</v>
      </c>
      <c r="C9" s="138"/>
      <c r="D9" s="138"/>
      <c r="E9" s="138"/>
      <c r="F9" s="1">
        <v>5</v>
      </c>
      <c r="G9" s="8">
        <v>4445</v>
      </c>
      <c r="H9" s="8">
        <v>2482242963</v>
      </c>
      <c r="I9" s="8">
        <v>0</v>
      </c>
      <c r="J9" s="8">
        <v>560260043</v>
      </c>
      <c r="K9" s="8">
        <v>0</v>
      </c>
      <c r="L9" s="11"/>
    </row>
    <row r="10" spans="1:12" ht="16.5">
      <c r="A10" s="367"/>
      <c r="B10" s="139" t="s">
        <v>230</v>
      </c>
      <c r="C10" s="139"/>
      <c r="D10" s="139"/>
      <c r="E10" s="139"/>
      <c r="F10" s="1">
        <v>6</v>
      </c>
      <c r="G10" s="8">
        <v>57</v>
      </c>
      <c r="H10" s="8">
        <v>13709306</v>
      </c>
      <c r="I10" s="8">
        <v>0</v>
      </c>
      <c r="J10" s="8">
        <v>423978</v>
      </c>
      <c r="K10" s="8">
        <v>0</v>
      </c>
      <c r="L10" s="11"/>
    </row>
    <row r="11" spans="1:12" ht="16.5">
      <c r="A11" s="367"/>
      <c r="B11" s="138" t="s">
        <v>231</v>
      </c>
      <c r="C11" s="149"/>
      <c r="D11" s="149"/>
      <c r="E11" s="149"/>
      <c r="F11" s="1">
        <v>7</v>
      </c>
      <c r="G11" s="8">
        <v>10</v>
      </c>
      <c r="H11" s="8">
        <v>7435142</v>
      </c>
      <c r="I11" s="8">
        <v>3183103</v>
      </c>
      <c r="J11" s="8">
        <v>6286508</v>
      </c>
      <c r="K11" s="8">
        <v>2969083</v>
      </c>
      <c r="L11" s="11"/>
    </row>
    <row r="12" spans="1:12" ht="16.5">
      <c r="A12" s="367"/>
      <c r="B12" s="138" t="s">
        <v>55</v>
      </c>
      <c r="C12" s="149"/>
      <c r="D12" s="149"/>
      <c r="E12" s="149"/>
      <c r="F12" s="1">
        <v>8</v>
      </c>
      <c r="G12" s="8">
        <v>5535</v>
      </c>
      <c r="H12" s="8">
        <v>916973863</v>
      </c>
      <c r="I12" s="8">
        <v>102450428</v>
      </c>
      <c r="J12" s="8">
        <v>484297696</v>
      </c>
      <c r="K12" s="8">
        <v>59672195</v>
      </c>
      <c r="L12" s="11"/>
    </row>
    <row r="13" spans="1:12" ht="16.5">
      <c r="A13" s="367"/>
      <c r="B13" s="361" t="s">
        <v>232</v>
      </c>
      <c r="C13" s="362"/>
      <c r="D13" s="362"/>
      <c r="E13" s="362"/>
      <c r="F13" s="1">
        <v>9</v>
      </c>
      <c r="G13" s="8">
        <v>18</v>
      </c>
      <c r="H13" s="8">
        <v>1121000</v>
      </c>
      <c r="I13" s="8">
        <v>127261</v>
      </c>
      <c r="J13" s="8">
        <v>634134</v>
      </c>
      <c r="K13" s="8">
        <v>108682</v>
      </c>
      <c r="L13" s="11"/>
    </row>
    <row r="14" spans="1:12" ht="16.5">
      <c r="A14" s="367"/>
      <c r="B14" s="361" t="s">
        <v>233</v>
      </c>
      <c r="C14" s="362"/>
      <c r="D14" s="362"/>
      <c r="E14" s="362"/>
      <c r="F14" s="1">
        <v>10</v>
      </c>
      <c r="G14" s="8">
        <v>787</v>
      </c>
      <c r="H14" s="8">
        <v>529025768</v>
      </c>
      <c r="I14" s="8">
        <v>39940359</v>
      </c>
      <c r="J14" s="8">
        <v>368441165</v>
      </c>
      <c r="K14" s="8">
        <v>25935127</v>
      </c>
      <c r="L14" s="11"/>
    </row>
    <row r="15" spans="1:12" ht="16.5">
      <c r="A15" s="367"/>
      <c r="B15" s="361" t="s">
        <v>234</v>
      </c>
      <c r="C15" s="362"/>
      <c r="D15" s="362"/>
      <c r="E15" s="362"/>
      <c r="F15" s="1">
        <v>11</v>
      </c>
      <c r="G15" s="8">
        <v>1535</v>
      </c>
      <c r="H15" s="8">
        <v>112931378</v>
      </c>
      <c r="I15" s="8">
        <v>12389993</v>
      </c>
      <c r="J15" s="8">
        <v>59289885</v>
      </c>
      <c r="K15" s="8">
        <v>7321368</v>
      </c>
      <c r="L15" s="11"/>
    </row>
    <row r="16" spans="1:12" ht="16.5">
      <c r="A16" s="367"/>
      <c r="B16" s="140"/>
      <c r="C16" s="137" t="s">
        <v>272</v>
      </c>
      <c r="D16" s="137"/>
      <c r="E16" s="148"/>
      <c r="F16" s="1">
        <v>12</v>
      </c>
      <c r="G16" s="8">
        <v>503</v>
      </c>
      <c r="H16" s="8">
        <v>44062307</v>
      </c>
      <c r="I16" s="8">
        <v>0</v>
      </c>
      <c r="J16" s="8">
        <v>16160396</v>
      </c>
      <c r="K16" s="8">
        <v>0</v>
      </c>
      <c r="L16" s="11"/>
    </row>
    <row r="17" spans="1:12" ht="16.5">
      <c r="A17" s="367"/>
      <c r="B17" s="140" t="s">
        <v>50</v>
      </c>
      <c r="C17" s="368" t="s">
        <v>273</v>
      </c>
      <c r="D17" s="137" t="s">
        <v>275</v>
      </c>
      <c r="E17" s="148"/>
      <c r="F17" s="1">
        <v>13</v>
      </c>
      <c r="G17" s="8">
        <v>88</v>
      </c>
      <c r="H17" s="8">
        <v>7340515</v>
      </c>
      <c r="I17" s="8">
        <v>0</v>
      </c>
      <c r="J17" s="8">
        <v>4438640</v>
      </c>
      <c r="K17" s="8">
        <v>0</v>
      </c>
      <c r="L17" s="11"/>
    </row>
    <row r="18" spans="1:12" ht="16.5">
      <c r="A18" s="367"/>
      <c r="B18" s="140"/>
      <c r="C18" s="369"/>
      <c r="D18" s="137" t="s">
        <v>276</v>
      </c>
      <c r="E18" s="148"/>
      <c r="F18" s="1">
        <v>14</v>
      </c>
      <c r="G18" s="8">
        <v>390</v>
      </c>
      <c r="H18" s="8">
        <v>32124757</v>
      </c>
      <c r="I18" s="8">
        <v>0</v>
      </c>
      <c r="J18" s="8">
        <v>10899324</v>
      </c>
      <c r="K18" s="8">
        <v>0</v>
      </c>
      <c r="L18" s="11"/>
    </row>
    <row r="19" spans="1:12" ht="16.5">
      <c r="A19" s="367"/>
      <c r="B19" s="140" t="s">
        <v>235</v>
      </c>
      <c r="C19" s="369"/>
      <c r="D19" s="137" t="s">
        <v>277</v>
      </c>
      <c r="E19" s="148"/>
      <c r="F19" s="1">
        <v>15</v>
      </c>
      <c r="G19" s="8">
        <v>4</v>
      </c>
      <c r="H19" s="8">
        <v>3566634</v>
      </c>
      <c r="I19" s="8">
        <v>0</v>
      </c>
      <c r="J19" s="8">
        <v>132561</v>
      </c>
      <c r="K19" s="8">
        <v>0</v>
      </c>
      <c r="L19" s="11"/>
    </row>
    <row r="20" spans="1:12" ht="16.5">
      <c r="A20" s="367"/>
      <c r="B20" s="140"/>
      <c r="C20" s="369"/>
      <c r="D20" s="137" t="s">
        <v>278</v>
      </c>
      <c r="E20" s="148"/>
      <c r="F20" s="1">
        <v>16</v>
      </c>
      <c r="G20" s="8"/>
      <c r="H20" s="8"/>
      <c r="I20" s="8">
        <v>0</v>
      </c>
      <c r="J20" s="8"/>
      <c r="K20" s="8">
        <v>0</v>
      </c>
      <c r="L20" s="11"/>
    </row>
    <row r="21" spans="1:12" ht="16.5">
      <c r="A21" s="367"/>
      <c r="B21" s="140" t="s">
        <v>236</v>
      </c>
      <c r="C21" s="369"/>
      <c r="D21" s="137" t="s">
        <v>279</v>
      </c>
      <c r="E21" s="148"/>
      <c r="F21" s="1">
        <v>17</v>
      </c>
      <c r="G21" s="8">
        <v>1</v>
      </c>
      <c r="H21" s="8">
        <v>242149</v>
      </c>
      <c r="I21" s="8">
        <v>0</v>
      </c>
      <c r="J21" s="8">
        <v>242149</v>
      </c>
      <c r="K21" s="8">
        <v>0</v>
      </c>
      <c r="L21" s="11"/>
    </row>
    <row r="22" spans="1:12" ht="16.5">
      <c r="A22" s="367"/>
      <c r="B22" s="140"/>
      <c r="C22" s="137" t="s">
        <v>274</v>
      </c>
      <c r="D22" s="137"/>
      <c r="E22" s="148"/>
      <c r="F22" s="1">
        <v>18</v>
      </c>
      <c r="G22" s="8">
        <v>120</v>
      </c>
      <c r="H22" s="8">
        <v>19170675</v>
      </c>
      <c r="I22" s="8">
        <v>0</v>
      </c>
      <c r="J22" s="8">
        <v>15609774</v>
      </c>
      <c r="K22" s="8">
        <v>0</v>
      </c>
      <c r="L22" s="11"/>
    </row>
    <row r="23" spans="1:12" ht="16.5">
      <c r="A23" s="367"/>
      <c r="B23" s="361" t="s">
        <v>237</v>
      </c>
      <c r="C23" s="362"/>
      <c r="D23" s="362"/>
      <c r="E23" s="362"/>
      <c r="F23" s="1">
        <v>19</v>
      </c>
      <c r="G23" s="8">
        <v>2948</v>
      </c>
      <c r="H23" s="8">
        <v>2207817755</v>
      </c>
      <c r="I23" s="8">
        <v>472247867</v>
      </c>
      <c r="J23" s="8">
        <v>959807876</v>
      </c>
      <c r="K23" s="8">
        <v>222495443</v>
      </c>
      <c r="L23" s="11"/>
    </row>
    <row r="24" spans="1:12" ht="16.5">
      <c r="A24" s="367"/>
      <c r="B24" s="361" t="s">
        <v>60</v>
      </c>
      <c r="C24" s="362"/>
      <c r="D24" s="362"/>
      <c r="E24" s="362"/>
      <c r="F24" s="1">
        <v>20</v>
      </c>
      <c r="G24" s="8">
        <v>161</v>
      </c>
      <c r="H24" s="8">
        <v>1340134935</v>
      </c>
      <c r="I24" s="8">
        <v>22271883</v>
      </c>
      <c r="J24" s="8">
        <v>996458881</v>
      </c>
      <c r="K24" s="8">
        <v>17629457</v>
      </c>
      <c r="L24" s="11"/>
    </row>
    <row r="25" spans="1:12" ht="16.5">
      <c r="A25" s="367"/>
      <c r="B25" s="355" t="s">
        <v>238</v>
      </c>
      <c r="C25" s="356"/>
      <c r="D25" s="356"/>
      <c r="E25" s="356"/>
      <c r="F25" s="1">
        <v>21</v>
      </c>
      <c r="G25" s="8">
        <v>60</v>
      </c>
      <c r="H25" s="8">
        <v>57720327</v>
      </c>
      <c r="I25" s="8">
        <v>2032401</v>
      </c>
      <c r="J25" s="8">
        <v>25701655</v>
      </c>
      <c r="K25" s="8">
        <v>757713</v>
      </c>
      <c r="L25" s="11"/>
    </row>
    <row r="26" spans="1:12" ht="16.5">
      <c r="A26" s="367"/>
      <c r="B26" s="361" t="s">
        <v>239</v>
      </c>
      <c r="C26" s="370"/>
      <c r="D26" s="370"/>
      <c r="E26" s="370"/>
      <c r="F26" s="1">
        <v>22</v>
      </c>
      <c r="G26" s="8">
        <v>2658</v>
      </c>
      <c r="H26" s="8">
        <v>63102601448</v>
      </c>
      <c r="I26" s="8">
        <v>9922054351</v>
      </c>
      <c r="J26" s="8">
        <v>47018404498</v>
      </c>
      <c r="K26" s="8">
        <v>1188868313</v>
      </c>
      <c r="L26" s="11"/>
    </row>
    <row r="27" spans="1:12" ht="16.5">
      <c r="A27" s="367"/>
      <c r="B27" s="355" t="s">
        <v>240</v>
      </c>
      <c r="C27" s="356"/>
      <c r="D27" s="356"/>
      <c r="E27" s="356"/>
      <c r="F27" s="1">
        <v>23</v>
      </c>
      <c r="G27" s="8">
        <v>6</v>
      </c>
      <c r="H27" s="8">
        <v>133724907</v>
      </c>
      <c r="I27" s="8">
        <v>7902183</v>
      </c>
      <c r="J27" s="8">
        <v>12680006</v>
      </c>
      <c r="K27" s="8">
        <v>7518968</v>
      </c>
      <c r="L27" s="11"/>
    </row>
    <row r="28" spans="1:12" ht="16.5">
      <c r="A28" s="367"/>
      <c r="B28" s="356" t="s">
        <v>241</v>
      </c>
      <c r="C28" s="370"/>
      <c r="D28" s="370"/>
      <c r="E28" s="370"/>
      <c r="F28" s="1">
        <v>24</v>
      </c>
      <c r="G28" s="8">
        <v>68</v>
      </c>
      <c r="H28" s="8">
        <v>198809501</v>
      </c>
      <c r="I28" s="8">
        <v>9446555</v>
      </c>
      <c r="J28" s="8">
        <v>113021636</v>
      </c>
      <c r="K28" s="8">
        <v>1515706</v>
      </c>
      <c r="L28" s="11"/>
    </row>
    <row r="29" spans="1:12" ht="16.5">
      <c r="A29" s="367"/>
      <c r="B29" s="356" t="s">
        <v>62</v>
      </c>
      <c r="C29" s="370"/>
      <c r="D29" s="370"/>
      <c r="E29" s="370"/>
      <c r="F29" s="1">
        <v>25</v>
      </c>
      <c r="G29" s="8">
        <v>66</v>
      </c>
      <c r="H29" s="8">
        <v>28317473</v>
      </c>
      <c r="I29" s="8">
        <v>1421818</v>
      </c>
      <c r="J29" s="8">
        <v>15614941</v>
      </c>
      <c r="K29" s="8">
        <v>655935</v>
      </c>
      <c r="L29" s="11"/>
    </row>
    <row r="30" spans="1:12" ht="16.5">
      <c r="A30" s="367"/>
      <c r="B30" s="361" t="s">
        <v>242</v>
      </c>
      <c r="C30" s="370"/>
      <c r="D30" s="370"/>
      <c r="E30" s="370"/>
      <c r="F30" s="1">
        <v>26</v>
      </c>
      <c r="G30" s="8">
        <v>657</v>
      </c>
      <c r="H30" s="8">
        <v>412356244</v>
      </c>
      <c r="I30" s="8">
        <v>35224404</v>
      </c>
      <c r="J30" s="8">
        <v>120644849</v>
      </c>
      <c r="K30" s="8">
        <v>34699692</v>
      </c>
      <c r="L30" s="11"/>
    </row>
    <row r="31" spans="1:12" ht="16.5">
      <c r="A31" s="367"/>
      <c r="B31" s="374" t="s">
        <v>243</v>
      </c>
      <c r="C31" s="374"/>
      <c r="D31" s="374"/>
      <c r="E31" s="374"/>
      <c r="F31" s="1">
        <v>27</v>
      </c>
      <c r="G31" s="8">
        <v>113</v>
      </c>
      <c r="H31" s="8">
        <v>78149487</v>
      </c>
      <c r="I31" s="8">
        <v>7860861</v>
      </c>
      <c r="J31" s="8">
        <v>35419766</v>
      </c>
      <c r="K31" s="8">
        <v>3685676</v>
      </c>
      <c r="L31" s="11"/>
    </row>
    <row r="32" spans="1:12" ht="16.5">
      <c r="A32" s="367"/>
      <c r="B32" s="29" t="s">
        <v>244</v>
      </c>
      <c r="C32" s="29"/>
      <c r="D32" s="29"/>
      <c r="E32" s="29"/>
      <c r="F32" s="1">
        <v>28</v>
      </c>
      <c r="G32" s="8">
        <v>12</v>
      </c>
      <c r="H32" s="8">
        <v>4000530</v>
      </c>
      <c r="I32" s="8">
        <v>174402</v>
      </c>
      <c r="J32" s="8">
        <v>305510</v>
      </c>
      <c r="K32" s="8">
        <v>152510</v>
      </c>
      <c r="L32" s="11"/>
    </row>
    <row r="33" spans="1:12" ht="16.5">
      <c r="A33" s="367"/>
      <c r="B33" s="141" t="s">
        <v>245</v>
      </c>
      <c r="C33" s="141"/>
      <c r="D33" s="141"/>
      <c r="E33" s="141"/>
      <c r="F33" s="1">
        <v>29</v>
      </c>
      <c r="G33" s="8"/>
      <c r="H33" s="8"/>
      <c r="I33" s="8"/>
      <c r="J33" s="8"/>
      <c r="K33" s="8"/>
      <c r="L33" s="11"/>
    </row>
    <row r="34" spans="1:12" ht="16.5">
      <c r="A34" s="367"/>
      <c r="B34" s="29" t="s">
        <v>246</v>
      </c>
      <c r="C34" s="29"/>
      <c r="D34" s="29"/>
      <c r="E34" s="29"/>
      <c r="F34" s="1">
        <v>30</v>
      </c>
      <c r="G34" s="8">
        <v>3</v>
      </c>
      <c r="H34" s="8">
        <v>2438347</v>
      </c>
      <c r="I34" s="8"/>
      <c r="J34" s="8">
        <v>2438347</v>
      </c>
      <c r="K34" s="8"/>
      <c r="L34" s="11"/>
    </row>
    <row r="35" spans="1:12" ht="16.5">
      <c r="A35" s="367"/>
      <c r="B35" s="142" t="s">
        <v>247</v>
      </c>
      <c r="C35" s="142"/>
      <c r="D35" s="142"/>
      <c r="E35" s="142"/>
      <c r="F35" s="1">
        <v>31</v>
      </c>
      <c r="G35" s="8"/>
      <c r="H35" s="8"/>
      <c r="I35" s="8"/>
      <c r="J35" s="8"/>
      <c r="K35" s="8"/>
      <c r="L35" s="11"/>
    </row>
    <row r="36" spans="1:12" ht="16.5">
      <c r="A36" s="367"/>
      <c r="B36" s="29" t="s">
        <v>248</v>
      </c>
      <c r="C36" s="29"/>
      <c r="D36" s="29"/>
      <c r="E36" s="29"/>
      <c r="F36" s="1">
        <v>32</v>
      </c>
      <c r="G36" s="8">
        <v>5</v>
      </c>
      <c r="H36" s="8">
        <v>5956887</v>
      </c>
      <c r="I36" s="8">
        <v>2590975</v>
      </c>
      <c r="J36" s="8">
        <v>5858673</v>
      </c>
      <c r="K36" s="8">
        <v>2590975</v>
      </c>
      <c r="L36" s="11"/>
    </row>
    <row r="37" spans="1:12" ht="16.5">
      <c r="A37" s="367"/>
      <c r="B37" s="29" t="s">
        <v>99</v>
      </c>
      <c r="C37" s="29"/>
      <c r="D37" s="29"/>
      <c r="E37" s="29"/>
      <c r="F37" s="1">
        <v>33</v>
      </c>
      <c r="G37" s="8">
        <v>3</v>
      </c>
      <c r="H37" s="8">
        <v>327925</v>
      </c>
      <c r="I37" s="8"/>
      <c r="J37" s="8"/>
      <c r="K37" s="8"/>
      <c r="L37" s="11"/>
    </row>
    <row r="38" spans="1:12" ht="16.5">
      <c r="A38" s="367"/>
      <c r="B38" s="29" t="s">
        <v>100</v>
      </c>
      <c r="C38" s="29"/>
      <c r="D38" s="29"/>
      <c r="E38" s="29"/>
      <c r="F38" s="1">
        <v>34</v>
      </c>
      <c r="G38" s="8"/>
      <c r="H38" s="8"/>
      <c r="I38" s="8"/>
      <c r="J38" s="8"/>
      <c r="K38" s="8"/>
      <c r="L38" s="11"/>
    </row>
    <row r="39" spans="1:12" ht="16.5">
      <c r="A39" s="367"/>
      <c r="B39" s="29" t="s">
        <v>249</v>
      </c>
      <c r="C39" s="29"/>
      <c r="D39" s="29"/>
      <c r="E39" s="29"/>
      <c r="F39" s="1">
        <v>35</v>
      </c>
      <c r="G39" s="8">
        <v>1</v>
      </c>
      <c r="H39" s="8">
        <v>2827486</v>
      </c>
      <c r="I39" s="8">
        <v>92885</v>
      </c>
      <c r="J39" s="8">
        <v>2827486</v>
      </c>
      <c r="K39" s="8">
        <v>92885</v>
      </c>
      <c r="L39" s="11"/>
    </row>
    <row r="40" spans="1:12" ht="12" customHeight="1">
      <c r="A40" s="367"/>
      <c r="B40" s="29" t="s">
        <v>250</v>
      </c>
      <c r="C40" s="29"/>
      <c r="D40" s="29"/>
      <c r="E40" s="29"/>
      <c r="F40" s="1">
        <v>36</v>
      </c>
      <c r="G40" s="8">
        <v>9</v>
      </c>
      <c r="H40" s="8">
        <v>659084</v>
      </c>
      <c r="I40" s="8">
        <v>22491</v>
      </c>
      <c r="J40" s="8">
        <v>40274</v>
      </c>
      <c r="K40" s="8">
        <v>13953</v>
      </c>
      <c r="L40" s="11"/>
    </row>
    <row r="41" spans="1:12" ht="12" customHeight="1">
      <c r="A41" s="367"/>
      <c r="B41" s="145" t="s">
        <v>251</v>
      </c>
      <c r="C41" s="145"/>
      <c r="D41" s="145"/>
      <c r="E41" s="145"/>
      <c r="F41" s="1">
        <v>37</v>
      </c>
      <c r="G41" s="8">
        <v>238</v>
      </c>
      <c r="H41" s="8">
        <v>47850701</v>
      </c>
      <c r="I41" s="8">
        <v>660794</v>
      </c>
      <c r="J41" s="8">
        <v>22444328</v>
      </c>
      <c r="K41" s="8">
        <v>292886</v>
      </c>
      <c r="L41" s="11"/>
    </row>
    <row r="42" spans="1:12" ht="12" customHeight="1">
      <c r="A42" s="367"/>
      <c r="B42" s="142" t="s">
        <v>252</v>
      </c>
      <c r="C42" s="142"/>
      <c r="D42" s="142"/>
      <c r="E42" s="142"/>
      <c r="F42" s="1">
        <v>38</v>
      </c>
      <c r="G42" s="8">
        <v>126</v>
      </c>
      <c r="H42" s="8">
        <v>26166066</v>
      </c>
      <c r="I42" s="8">
        <v>221113</v>
      </c>
      <c r="J42" s="8">
        <v>18381700</v>
      </c>
      <c r="K42" s="8">
        <v>59583</v>
      </c>
      <c r="L42" s="11"/>
    </row>
    <row r="43" spans="1:12" ht="12" customHeight="1">
      <c r="A43" s="367"/>
      <c r="B43" s="142" t="s">
        <v>253</v>
      </c>
      <c r="C43" s="142"/>
      <c r="D43" s="142"/>
      <c r="E43" s="142"/>
      <c r="F43" s="1">
        <v>39</v>
      </c>
      <c r="G43" s="8">
        <v>94</v>
      </c>
      <c r="H43" s="8">
        <v>14447391</v>
      </c>
      <c r="I43" s="8">
        <v>439681</v>
      </c>
      <c r="J43" s="8">
        <v>3774416</v>
      </c>
      <c r="K43" s="8">
        <v>233303</v>
      </c>
      <c r="L43" s="11"/>
    </row>
    <row r="44" spans="1:12" ht="12" customHeight="1">
      <c r="A44" s="367"/>
      <c r="B44" s="141" t="s">
        <v>254</v>
      </c>
      <c r="C44" s="141"/>
      <c r="D44" s="141"/>
      <c r="E44" s="141"/>
      <c r="F44" s="1">
        <v>40</v>
      </c>
      <c r="G44" s="8"/>
      <c r="H44" s="8"/>
      <c r="I44" s="8"/>
      <c r="J44" s="8"/>
      <c r="K44" s="8"/>
      <c r="L44" s="11"/>
    </row>
    <row r="45" spans="1:12" ht="12" customHeight="1">
      <c r="A45" s="367"/>
      <c r="B45" s="360" t="s">
        <v>255</v>
      </c>
      <c r="C45" s="360"/>
      <c r="D45" s="360"/>
      <c r="E45" s="360"/>
      <c r="F45" s="1">
        <v>41</v>
      </c>
      <c r="G45" s="8">
        <v>46</v>
      </c>
      <c r="H45" s="8">
        <v>71658182</v>
      </c>
      <c r="I45" s="8">
        <v>1619344</v>
      </c>
      <c r="J45" s="8">
        <v>9229809</v>
      </c>
      <c r="K45" s="8">
        <v>173996</v>
      </c>
      <c r="L45" s="11"/>
    </row>
    <row r="46" spans="1:12" ht="12" customHeight="1">
      <c r="A46" s="367"/>
      <c r="B46" s="358" t="s">
        <v>256</v>
      </c>
      <c r="C46" s="358"/>
      <c r="D46" s="358"/>
      <c r="E46" s="358"/>
      <c r="F46" s="1">
        <v>42</v>
      </c>
      <c r="G46" s="8">
        <v>2</v>
      </c>
      <c r="H46" s="8">
        <v>59773977</v>
      </c>
      <c r="I46" s="8"/>
      <c r="J46" s="8">
        <v>891147</v>
      </c>
      <c r="K46" s="8"/>
      <c r="L46" s="11"/>
    </row>
    <row r="47" spans="1:12" ht="12" customHeight="1">
      <c r="A47" s="367"/>
      <c r="B47" s="357" t="s">
        <v>257</v>
      </c>
      <c r="C47" s="357"/>
      <c r="D47" s="357"/>
      <c r="E47" s="357"/>
      <c r="F47" s="1">
        <v>43</v>
      </c>
      <c r="G47" s="8">
        <v>14</v>
      </c>
      <c r="H47" s="8">
        <v>1490936</v>
      </c>
      <c r="I47" s="8">
        <v>130299</v>
      </c>
      <c r="J47" s="8">
        <v>1468126</v>
      </c>
      <c r="K47" s="8">
        <v>107495</v>
      </c>
      <c r="L47" s="11"/>
    </row>
    <row r="48" spans="1:12" ht="12" customHeight="1">
      <c r="A48" s="367"/>
      <c r="B48" s="357" t="s">
        <v>258</v>
      </c>
      <c r="C48" s="357"/>
      <c r="D48" s="357"/>
      <c r="E48" s="357"/>
      <c r="F48" s="1">
        <v>44</v>
      </c>
      <c r="G48" s="8">
        <v>6</v>
      </c>
      <c r="H48" s="8">
        <v>4601161</v>
      </c>
      <c r="I48" s="8"/>
      <c r="J48" s="8">
        <v>3186595</v>
      </c>
      <c r="K48" s="8"/>
      <c r="L48" s="11"/>
    </row>
    <row r="49" spans="1:12" ht="12" customHeight="1">
      <c r="A49" s="367"/>
      <c r="B49" s="357" t="s">
        <v>259</v>
      </c>
      <c r="C49" s="357"/>
      <c r="D49" s="357"/>
      <c r="E49" s="357"/>
      <c r="F49" s="1">
        <v>45</v>
      </c>
      <c r="G49" s="8">
        <v>6</v>
      </c>
      <c r="H49" s="8">
        <v>1775116</v>
      </c>
      <c r="I49" s="8">
        <v>1470921</v>
      </c>
      <c r="J49" s="8">
        <v>56818</v>
      </c>
      <c r="K49" s="8">
        <v>48376</v>
      </c>
      <c r="L49" s="11"/>
    </row>
    <row r="50" spans="1:12" ht="12" customHeight="1">
      <c r="A50" s="367"/>
      <c r="B50" s="359" t="s">
        <v>260</v>
      </c>
      <c r="C50" s="359"/>
      <c r="D50" s="359"/>
      <c r="E50" s="359"/>
      <c r="F50" s="1">
        <v>46</v>
      </c>
      <c r="G50" s="8">
        <v>41</v>
      </c>
      <c r="H50" s="8">
        <v>508154543</v>
      </c>
      <c r="I50" s="8">
        <v>10924656</v>
      </c>
      <c r="J50" s="8">
        <v>115570227</v>
      </c>
      <c r="K50" s="8">
        <v>6510489</v>
      </c>
      <c r="L50" s="11"/>
    </row>
    <row r="51" spans="1:12" ht="12" customHeight="1">
      <c r="A51" s="367"/>
      <c r="B51" s="357" t="s">
        <v>261</v>
      </c>
      <c r="C51" s="357"/>
      <c r="D51" s="357"/>
      <c r="E51" s="357"/>
      <c r="F51" s="1">
        <v>47</v>
      </c>
      <c r="G51" s="8">
        <v>2</v>
      </c>
      <c r="H51" s="8">
        <v>203319889</v>
      </c>
      <c r="I51" s="8"/>
      <c r="J51" s="8">
        <v>336133</v>
      </c>
      <c r="K51" s="8"/>
      <c r="L51" s="11"/>
    </row>
    <row r="52" spans="1:12" ht="12" customHeight="1">
      <c r="A52" s="367"/>
      <c r="B52" s="360" t="s">
        <v>262</v>
      </c>
      <c r="C52" s="360"/>
      <c r="D52" s="360"/>
      <c r="E52" s="360"/>
      <c r="F52" s="1">
        <v>48</v>
      </c>
      <c r="G52" s="8">
        <v>487</v>
      </c>
      <c r="H52" s="8">
        <v>31455379</v>
      </c>
      <c r="I52" s="8">
        <v>21157483</v>
      </c>
      <c r="J52" s="8">
        <v>24493927</v>
      </c>
      <c r="K52" s="8">
        <v>20523140</v>
      </c>
      <c r="L52" s="11"/>
    </row>
    <row r="53" spans="1:12" ht="12" customHeight="1">
      <c r="A53" s="367"/>
      <c r="B53" s="360" t="s">
        <v>263</v>
      </c>
      <c r="C53" s="360"/>
      <c r="D53" s="360"/>
      <c r="E53" s="360"/>
      <c r="F53" s="1">
        <v>49</v>
      </c>
      <c r="G53" s="8">
        <v>81</v>
      </c>
      <c r="H53" s="8">
        <v>8159900</v>
      </c>
      <c r="I53" s="8">
        <v>44802</v>
      </c>
      <c r="J53" s="8">
        <v>534132</v>
      </c>
      <c r="K53" s="8">
        <v>509</v>
      </c>
      <c r="L53" s="11"/>
    </row>
    <row r="54" spans="1:12" ht="12" customHeight="1">
      <c r="A54" s="367"/>
      <c r="B54" s="357" t="s">
        <v>264</v>
      </c>
      <c r="C54" s="357"/>
      <c r="D54" s="357"/>
      <c r="E54" s="357"/>
      <c r="F54" s="1">
        <v>50</v>
      </c>
      <c r="G54" s="8">
        <v>57</v>
      </c>
      <c r="H54" s="8">
        <v>3014386</v>
      </c>
      <c r="I54" s="8">
        <v>8169</v>
      </c>
      <c r="J54" s="8">
        <v>519653</v>
      </c>
      <c r="K54" s="8"/>
      <c r="L54" s="11"/>
    </row>
    <row r="55" spans="1:12" ht="12" customHeight="1">
      <c r="A55" s="367"/>
      <c r="B55" s="360" t="s">
        <v>265</v>
      </c>
      <c r="C55" s="360"/>
      <c r="D55" s="360"/>
      <c r="E55" s="360"/>
      <c r="F55" s="1">
        <v>51</v>
      </c>
      <c r="G55" s="8">
        <v>1</v>
      </c>
      <c r="H55" s="8">
        <v>5031</v>
      </c>
      <c r="I55" s="8"/>
      <c r="J55" s="8"/>
      <c r="K55" s="8"/>
      <c r="L55" s="11"/>
    </row>
    <row r="56" spans="1:12" ht="12" customHeight="1">
      <c r="A56" s="367"/>
      <c r="B56" s="357" t="s">
        <v>266</v>
      </c>
      <c r="C56" s="357"/>
      <c r="D56" s="357"/>
      <c r="E56" s="357"/>
      <c r="F56" s="1">
        <v>52</v>
      </c>
      <c r="G56" s="8"/>
      <c r="H56" s="8"/>
      <c r="I56" s="8"/>
      <c r="J56" s="8"/>
      <c r="K56" s="8"/>
      <c r="L56" s="11"/>
    </row>
    <row r="57" spans="1:12" ht="12" customHeight="1">
      <c r="A57" s="367"/>
      <c r="B57" s="357" t="s">
        <v>98</v>
      </c>
      <c r="C57" s="357"/>
      <c r="D57" s="357"/>
      <c r="E57" s="357"/>
      <c r="F57" s="1">
        <v>53</v>
      </c>
      <c r="G57" s="8"/>
      <c r="H57" s="8"/>
      <c r="I57" s="8"/>
      <c r="J57" s="8"/>
      <c r="K57" s="8"/>
      <c r="L57" s="11"/>
    </row>
    <row r="58" spans="1:12" ht="12" customHeight="1">
      <c r="A58" s="367"/>
      <c r="B58" s="357" t="s">
        <v>267</v>
      </c>
      <c r="C58" s="357"/>
      <c r="D58" s="357"/>
      <c r="E58" s="357"/>
      <c r="F58" s="1">
        <v>54</v>
      </c>
      <c r="G58" s="8">
        <v>1</v>
      </c>
      <c r="H58" s="8">
        <v>5031</v>
      </c>
      <c r="I58" s="8"/>
      <c r="J58" s="8"/>
      <c r="K58" s="8"/>
      <c r="L58" s="11"/>
    </row>
    <row r="59" spans="1:12" ht="12" customHeight="1">
      <c r="A59" s="367"/>
      <c r="B59" s="359" t="s">
        <v>268</v>
      </c>
      <c r="C59" s="359"/>
      <c r="D59" s="359"/>
      <c r="E59" s="359"/>
      <c r="F59" s="1">
        <v>55</v>
      </c>
      <c r="G59" s="8">
        <v>43</v>
      </c>
      <c r="H59" s="8">
        <v>81007064</v>
      </c>
      <c r="I59" s="8">
        <v>53313598</v>
      </c>
      <c r="J59" s="8">
        <v>74852392</v>
      </c>
      <c r="K59" s="8">
        <v>50792963</v>
      </c>
      <c r="L59" s="11"/>
    </row>
    <row r="60" spans="1:12" ht="12" customHeight="1">
      <c r="A60" s="367"/>
      <c r="B60" s="359" t="s">
        <v>269</v>
      </c>
      <c r="C60" s="359"/>
      <c r="D60" s="359"/>
      <c r="E60" s="359"/>
      <c r="F60" s="1">
        <v>56</v>
      </c>
      <c r="G60" s="8"/>
      <c r="H60" s="8"/>
      <c r="I60" s="8"/>
      <c r="J60" s="8"/>
      <c r="K60" s="8"/>
      <c r="L60" s="11"/>
    </row>
    <row r="61" spans="1:12" ht="12" customHeight="1">
      <c r="A61" s="367"/>
      <c r="B61" s="375" t="s">
        <v>270</v>
      </c>
      <c r="C61" s="375"/>
      <c r="D61" s="375"/>
      <c r="E61" s="375"/>
      <c r="F61" s="1">
        <v>57</v>
      </c>
      <c r="G61" s="8"/>
      <c r="H61" s="8"/>
      <c r="I61" s="8"/>
      <c r="J61" s="8"/>
      <c r="K61" s="8"/>
      <c r="L61" s="11"/>
    </row>
    <row r="62" spans="1:12" ht="12" customHeight="1">
      <c r="A62" s="367"/>
      <c r="B62" s="360" t="s">
        <v>271</v>
      </c>
      <c r="C62" s="360"/>
      <c r="D62" s="360"/>
      <c r="E62" s="360"/>
      <c r="F62" s="1">
        <v>58</v>
      </c>
      <c r="G62" s="8">
        <v>6247</v>
      </c>
      <c r="H62" s="8">
        <v>18727027300</v>
      </c>
      <c r="I62" s="8">
        <v>327468070</v>
      </c>
      <c r="J62" s="8">
        <v>8747651434</v>
      </c>
      <c r="K62" s="8">
        <v>213798294</v>
      </c>
      <c r="L62" s="11"/>
    </row>
    <row r="63" spans="1:12" ht="19.5">
      <c r="A63" s="136"/>
      <c r="B63" s="147"/>
      <c r="C63" s="147"/>
      <c r="D63" s="147"/>
      <c r="E63" s="151" t="s">
        <v>280</v>
      </c>
      <c r="F63" s="156"/>
      <c r="G63" s="157"/>
      <c r="H63" s="158"/>
      <c r="I63" s="158"/>
      <c r="J63" s="158"/>
      <c r="K63" s="159"/>
      <c r="L63" s="11"/>
    </row>
    <row r="64" spans="1:12" ht="14.25" customHeight="1">
      <c r="A64" s="365" t="s">
        <v>212</v>
      </c>
      <c r="B64" s="364"/>
      <c r="C64" s="364"/>
      <c r="D64" s="364"/>
      <c r="E64" s="364"/>
      <c r="F64" s="155">
        <v>59</v>
      </c>
      <c r="G64" s="8">
        <v>101</v>
      </c>
      <c r="H64" s="8">
        <v>7975117</v>
      </c>
      <c r="I64" s="8">
        <v>17632</v>
      </c>
      <c r="J64" s="8">
        <v>1146883</v>
      </c>
      <c r="K64" s="8">
        <v>3056</v>
      </c>
      <c r="L64" s="11"/>
    </row>
    <row r="65" spans="1:12" ht="14.25" customHeight="1">
      <c r="A65" s="366" t="s">
        <v>213</v>
      </c>
      <c r="B65" s="364"/>
      <c r="C65" s="364"/>
      <c r="D65" s="364"/>
      <c r="E65" s="364"/>
      <c r="F65" s="155">
        <v>60</v>
      </c>
      <c r="G65" s="8">
        <v>437</v>
      </c>
      <c r="H65" s="8">
        <v>33722039</v>
      </c>
      <c r="I65" s="8">
        <v>21041670</v>
      </c>
      <c r="J65" s="8">
        <v>31780205</v>
      </c>
      <c r="K65" s="8">
        <v>20300361</v>
      </c>
      <c r="L65" s="11"/>
    </row>
    <row r="66" spans="1:12" ht="14.25" customHeight="1">
      <c r="A66" s="363" t="s">
        <v>214</v>
      </c>
      <c r="B66" s="364"/>
      <c r="C66" s="364"/>
      <c r="D66" s="364"/>
      <c r="E66" s="364"/>
      <c r="F66" s="155">
        <v>61</v>
      </c>
      <c r="G66" s="8">
        <v>9</v>
      </c>
      <c r="H66" s="8">
        <v>8180261</v>
      </c>
      <c r="I66" s="8">
        <v>1781</v>
      </c>
      <c r="J66" s="8">
        <v>434927</v>
      </c>
      <c r="K66" s="8">
        <v>1781</v>
      </c>
      <c r="L66" s="11"/>
    </row>
    <row r="67" spans="1:12" ht="14.25" customHeight="1">
      <c r="A67" s="363" t="s">
        <v>215</v>
      </c>
      <c r="B67" s="364"/>
      <c r="C67" s="364"/>
      <c r="D67" s="364"/>
      <c r="E67" s="364"/>
      <c r="F67" s="155">
        <v>62</v>
      </c>
      <c r="G67" s="8">
        <v>2</v>
      </c>
      <c r="H67" s="8">
        <v>44092</v>
      </c>
      <c r="I67" s="8"/>
      <c r="J67" s="8"/>
      <c r="K67" s="8"/>
      <c r="L67" s="11"/>
    </row>
    <row r="68" spans="1:12" ht="14.25" customHeight="1">
      <c r="A68" s="363" t="s">
        <v>216</v>
      </c>
      <c r="B68" s="364"/>
      <c r="C68" s="364"/>
      <c r="D68" s="364"/>
      <c r="E68" s="364"/>
      <c r="F68" s="155">
        <v>63</v>
      </c>
      <c r="G68" s="8">
        <v>16</v>
      </c>
      <c r="H68" s="8">
        <v>4232559</v>
      </c>
      <c r="I68" s="8">
        <v>1334231</v>
      </c>
      <c r="J68" s="8"/>
      <c r="K68" s="8"/>
      <c r="L68" s="11"/>
    </row>
    <row r="69" spans="1:12" ht="14.25" customHeight="1">
      <c r="A69" s="366" t="s">
        <v>217</v>
      </c>
      <c r="B69" s="376"/>
      <c r="C69" s="376"/>
      <c r="D69" s="376"/>
      <c r="E69" s="376"/>
      <c r="F69" s="155">
        <v>64</v>
      </c>
      <c r="G69" s="8">
        <v>24</v>
      </c>
      <c r="H69" s="8">
        <v>4638532</v>
      </c>
      <c r="I69" s="8">
        <v>395360</v>
      </c>
      <c r="J69" s="8">
        <v>3633129</v>
      </c>
      <c r="K69" s="8">
        <v>249800</v>
      </c>
      <c r="L69" s="11"/>
    </row>
    <row r="70" spans="1:12" ht="30.75" customHeight="1">
      <c r="A70" s="366" t="s">
        <v>218</v>
      </c>
      <c r="B70" s="364"/>
      <c r="C70" s="364"/>
      <c r="D70" s="364"/>
      <c r="E70" s="364"/>
      <c r="F70" s="155">
        <v>65</v>
      </c>
      <c r="G70" s="8">
        <v>169</v>
      </c>
      <c r="H70" s="8">
        <v>93560799</v>
      </c>
      <c r="I70" s="8">
        <v>3717258</v>
      </c>
      <c r="J70" s="8">
        <v>37320067</v>
      </c>
      <c r="K70" s="8">
        <v>3280031</v>
      </c>
      <c r="L70" s="11"/>
    </row>
    <row r="71" spans="1:12" ht="12" customHeight="1">
      <c r="A71" s="383" t="s">
        <v>219</v>
      </c>
      <c r="B71" s="384"/>
      <c r="C71" s="384"/>
      <c r="D71" s="384"/>
      <c r="E71" s="146" t="s">
        <v>281</v>
      </c>
      <c r="F71" s="155">
        <v>66</v>
      </c>
      <c r="G71" s="8">
        <v>8</v>
      </c>
      <c r="H71" s="8">
        <v>1821398</v>
      </c>
      <c r="I71" s="8">
        <v>149983</v>
      </c>
      <c r="J71" s="8">
        <v>302440</v>
      </c>
      <c r="K71" s="8">
        <v>149440</v>
      </c>
      <c r="L71" s="11"/>
    </row>
    <row r="72" spans="1:12" ht="12" customHeight="1">
      <c r="A72" s="384"/>
      <c r="B72" s="384"/>
      <c r="C72" s="384"/>
      <c r="D72" s="384"/>
      <c r="E72" s="146" t="s">
        <v>282</v>
      </c>
      <c r="F72" s="155">
        <v>67</v>
      </c>
      <c r="G72" s="8">
        <v>1</v>
      </c>
      <c r="H72" s="8"/>
      <c r="I72" s="8"/>
      <c r="J72" s="8"/>
      <c r="K72" s="8"/>
      <c r="L72" s="11"/>
    </row>
    <row r="73" spans="1:12" ht="12" customHeight="1">
      <c r="A73" s="384"/>
      <c r="B73" s="384"/>
      <c r="C73" s="384"/>
      <c r="D73" s="384"/>
      <c r="E73" s="146" t="s">
        <v>283</v>
      </c>
      <c r="F73" s="155">
        <v>68</v>
      </c>
      <c r="G73" s="8"/>
      <c r="H73" s="8"/>
      <c r="I73" s="8"/>
      <c r="J73" s="8"/>
      <c r="K73" s="8"/>
      <c r="L73" s="11"/>
    </row>
    <row r="74" spans="1:12" ht="31.5" customHeight="1">
      <c r="A74" s="366" t="s">
        <v>220</v>
      </c>
      <c r="B74" s="364"/>
      <c r="C74" s="364"/>
      <c r="D74" s="364"/>
      <c r="E74" s="364"/>
      <c r="F74" s="155">
        <v>69</v>
      </c>
      <c r="G74" s="8">
        <v>1</v>
      </c>
      <c r="H74" s="8">
        <v>5100</v>
      </c>
      <c r="I74" s="8"/>
      <c r="J74" s="8"/>
      <c r="K74" s="8"/>
      <c r="L74" s="11"/>
    </row>
    <row r="75" spans="1:12" ht="14.25" customHeight="1">
      <c r="A75" s="363" t="s">
        <v>221</v>
      </c>
      <c r="B75" s="364"/>
      <c r="C75" s="364"/>
      <c r="D75" s="364"/>
      <c r="E75" s="364"/>
      <c r="F75" s="155">
        <v>70</v>
      </c>
      <c r="G75" s="8">
        <v>5685</v>
      </c>
      <c r="H75" s="8">
        <v>6455143851</v>
      </c>
      <c r="I75" s="8">
        <v>773462960</v>
      </c>
      <c r="J75" s="8">
        <v>4508115187</v>
      </c>
      <c r="K75" s="8">
        <v>620755027</v>
      </c>
      <c r="L75" s="11"/>
    </row>
    <row r="76" spans="1:12" ht="14.25" customHeight="1">
      <c r="A76" s="363" t="s">
        <v>222</v>
      </c>
      <c r="B76" s="364"/>
      <c r="C76" s="364"/>
      <c r="D76" s="364"/>
      <c r="E76" s="364"/>
      <c r="F76" s="155">
        <v>71</v>
      </c>
      <c r="G76" s="8">
        <v>174</v>
      </c>
      <c r="H76" s="8">
        <v>33677778</v>
      </c>
      <c r="I76" s="8">
        <v>4686020</v>
      </c>
      <c r="J76" s="8">
        <v>11411779</v>
      </c>
      <c r="K76" s="8">
        <v>1894421</v>
      </c>
      <c r="L76" s="11"/>
    </row>
    <row r="77" spans="1:12" ht="26.25" customHeight="1">
      <c r="A77" s="366" t="s">
        <v>223</v>
      </c>
      <c r="B77" s="364"/>
      <c r="C77" s="364"/>
      <c r="D77" s="364"/>
      <c r="E77" s="364"/>
      <c r="F77" s="155">
        <v>72</v>
      </c>
      <c r="G77" s="8">
        <v>1763</v>
      </c>
      <c r="H77" s="8">
        <v>231048507</v>
      </c>
      <c r="I77" s="8">
        <v>20385338</v>
      </c>
      <c r="J77" s="8">
        <v>146302485</v>
      </c>
      <c r="K77" s="8">
        <v>12142137</v>
      </c>
      <c r="L77" s="11"/>
    </row>
    <row r="78" spans="1:12" ht="14.25" customHeight="1">
      <c r="A78" s="363" t="s">
        <v>224</v>
      </c>
      <c r="B78" s="364"/>
      <c r="C78" s="364"/>
      <c r="D78" s="364"/>
      <c r="E78" s="364"/>
      <c r="F78" s="155">
        <v>73</v>
      </c>
      <c r="G78" s="8">
        <v>26</v>
      </c>
      <c r="H78" s="8">
        <v>57600125</v>
      </c>
      <c r="I78" s="8">
        <v>25296698</v>
      </c>
      <c r="J78" s="8">
        <v>33148312</v>
      </c>
      <c r="K78" s="8">
        <v>1817926</v>
      </c>
      <c r="L78" s="11"/>
    </row>
    <row r="79" spans="1:12" ht="12.75" customHeight="1">
      <c r="A79" s="371" t="s">
        <v>225</v>
      </c>
      <c r="B79" s="372"/>
      <c r="C79" s="372"/>
      <c r="D79" s="372"/>
      <c r="E79" s="373"/>
      <c r="F79" s="155">
        <v>74</v>
      </c>
      <c r="G79" s="8">
        <v>790</v>
      </c>
      <c r="H79" s="8">
        <v>878077397</v>
      </c>
      <c r="I79" s="8">
        <v>45891031</v>
      </c>
      <c r="J79" s="8">
        <v>363524410</v>
      </c>
      <c r="K79" s="8">
        <v>32716781</v>
      </c>
      <c r="L79" s="11"/>
    </row>
    <row r="80" spans="1:11" ht="15" customHeight="1">
      <c r="A80" s="14"/>
      <c r="B80" s="14"/>
      <c r="C80" s="14"/>
      <c r="D80" s="14"/>
      <c r="E80" s="152"/>
      <c r="F80" s="14"/>
      <c r="G80" s="152"/>
      <c r="H80" s="14"/>
      <c r="I80" s="14"/>
      <c r="J80" s="14"/>
      <c r="K80" s="14"/>
    </row>
  </sheetData>
  <sheetProtection/>
  <mergeCells count="53">
    <mergeCell ref="A1:K1"/>
    <mergeCell ref="A78:E78"/>
    <mergeCell ref="A69:E69"/>
    <mergeCell ref="A70:E70"/>
    <mergeCell ref="A71:D73"/>
    <mergeCell ref="A74:E74"/>
    <mergeCell ref="G2:G3"/>
    <mergeCell ref="B23:E23"/>
    <mergeCell ref="B13:E13"/>
    <mergeCell ref="B14:E14"/>
    <mergeCell ref="A2:E3"/>
    <mergeCell ref="B15:E15"/>
    <mergeCell ref="A4:E4"/>
    <mergeCell ref="A5:E5"/>
    <mergeCell ref="B7:E7"/>
    <mergeCell ref="B8:E8"/>
    <mergeCell ref="B28:E28"/>
    <mergeCell ref="B54:E54"/>
    <mergeCell ref="B58:E58"/>
    <mergeCell ref="B62:E62"/>
    <mergeCell ref="B45:E45"/>
    <mergeCell ref="B61:E61"/>
    <mergeCell ref="B59:E59"/>
    <mergeCell ref="B53:E53"/>
    <mergeCell ref="B55:E55"/>
    <mergeCell ref="A79:E79"/>
    <mergeCell ref="B29:E29"/>
    <mergeCell ref="B30:E30"/>
    <mergeCell ref="B31:E31"/>
    <mergeCell ref="B49:E49"/>
    <mergeCell ref="A77:E77"/>
    <mergeCell ref="A66:E66"/>
    <mergeCell ref="A75:E75"/>
    <mergeCell ref="B24:E24"/>
    <mergeCell ref="A76:E76"/>
    <mergeCell ref="A67:E67"/>
    <mergeCell ref="A68:E68"/>
    <mergeCell ref="B60:E60"/>
    <mergeCell ref="A64:E64"/>
    <mergeCell ref="A65:E65"/>
    <mergeCell ref="A6:A62"/>
    <mergeCell ref="C17:C21"/>
    <mergeCell ref="B26:E26"/>
    <mergeCell ref="B25:E25"/>
    <mergeCell ref="B56:E56"/>
    <mergeCell ref="B57:E57"/>
    <mergeCell ref="B46:E46"/>
    <mergeCell ref="B51:E51"/>
    <mergeCell ref="B50:E50"/>
    <mergeCell ref="B48:E48"/>
    <mergeCell ref="B52:E52"/>
    <mergeCell ref="B47:E47"/>
    <mergeCell ref="B27:E27"/>
  </mergeCells>
  <printOptions/>
  <pageMargins left="0.4330708661417323" right="0" top="0.31496062992125984" bottom="0.5905511811023623" header="0" footer="0.3937007874015748"/>
  <pageSetup horizontalDpi="180" verticalDpi="180" orientation="landscape" paperSize="9" scale="7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H1"/>
    </sheetView>
  </sheetViews>
  <sheetFormatPr defaultColWidth="9.140625" defaultRowHeight="15.75"/>
  <cols>
    <col min="1" max="1" width="36.28125" style="0" customWidth="1"/>
    <col min="2" max="2" width="2.57421875" style="0" customWidth="1"/>
    <col min="3" max="3" width="18.421875" style="0" customWidth="1"/>
    <col min="4" max="4" width="16.421875" style="0" customWidth="1"/>
    <col min="5" max="5" width="15.00390625" style="0" customWidth="1"/>
    <col min="6" max="6" width="14.421875" style="0" customWidth="1"/>
    <col min="7" max="7" width="14.8515625" style="0" customWidth="1"/>
    <col min="8" max="8" width="28.7109375" style="0" customWidth="1"/>
    <col min="9" max="16384" width="10.28125" style="0" customWidth="1"/>
  </cols>
  <sheetData>
    <row r="1" spans="1:8" ht="75" customHeight="1">
      <c r="A1" s="389" t="s">
        <v>0</v>
      </c>
      <c r="B1" s="389"/>
      <c r="C1" s="389"/>
      <c r="D1" s="389"/>
      <c r="E1" s="389"/>
      <c r="F1" s="389"/>
      <c r="G1" s="389"/>
      <c r="H1" s="389"/>
    </row>
    <row r="2" spans="1:8" ht="29.25" customHeight="1">
      <c r="A2" s="161"/>
      <c r="B2" s="161"/>
      <c r="C2" s="161"/>
      <c r="D2" s="161"/>
      <c r="E2" s="61"/>
      <c r="F2" s="61"/>
      <c r="G2" s="61"/>
      <c r="H2" s="61"/>
    </row>
    <row r="3" spans="1:9" ht="15.75">
      <c r="A3" s="385"/>
      <c r="B3" s="334" t="s">
        <v>296</v>
      </c>
      <c r="C3" s="387" t="s">
        <v>297</v>
      </c>
      <c r="D3" s="174" t="s">
        <v>15</v>
      </c>
      <c r="E3" s="390" t="s">
        <v>286</v>
      </c>
      <c r="F3" s="391"/>
      <c r="G3" s="391"/>
      <c r="H3" s="392"/>
      <c r="I3" s="11"/>
    </row>
    <row r="4" spans="1:9" ht="99.75" customHeight="1">
      <c r="A4" s="386"/>
      <c r="B4" s="328"/>
      <c r="C4" s="388"/>
      <c r="D4" s="175" t="s">
        <v>22</v>
      </c>
      <c r="E4" s="176" t="s">
        <v>287</v>
      </c>
      <c r="F4" s="176" t="s">
        <v>298</v>
      </c>
      <c r="G4" s="176" t="s">
        <v>289</v>
      </c>
      <c r="H4" s="176" t="s">
        <v>298</v>
      </c>
      <c r="I4" s="11"/>
    </row>
    <row r="5" spans="1:9" ht="16.5" customHeight="1">
      <c r="A5" s="44" t="s">
        <v>2</v>
      </c>
      <c r="B5" s="44" t="s">
        <v>11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11"/>
    </row>
    <row r="6" spans="1:9" ht="36" customHeight="1">
      <c r="A6" s="170" t="s">
        <v>290</v>
      </c>
      <c r="B6" s="44">
        <v>1</v>
      </c>
      <c r="C6" s="8">
        <v>126</v>
      </c>
      <c r="D6" s="8">
        <v>52</v>
      </c>
      <c r="E6" s="8">
        <v>1466612</v>
      </c>
      <c r="F6" s="8">
        <v>342</v>
      </c>
      <c r="G6" s="8">
        <v>199602</v>
      </c>
      <c r="H6" s="8">
        <v>342</v>
      </c>
      <c r="I6" s="11"/>
    </row>
    <row r="7" spans="1:9" ht="35.25" customHeight="1">
      <c r="A7" s="171" t="s">
        <v>291</v>
      </c>
      <c r="B7" s="44">
        <v>2</v>
      </c>
      <c r="C7" s="8">
        <v>44</v>
      </c>
      <c r="D7" s="8">
        <v>16</v>
      </c>
      <c r="E7" s="8">
        <v>385142</v>
      </c>
      <c r="F7" s="8">
        <v>107</v>
      </c>
      <c r="G7" s="8">
        <v>179578</v>
      </c>
      <c r="H7" s="8">
        <v>107</v>
      </c>
      <c r="I7" s="11"/>
    </row>
    <row r="8" spans="1:9" ht="54" customHeight="1">
      <c r="A8" s="170" t="s">
        <v>292</v>
      </c>
      <c r="B8" s="44">
        <v>3</v>
      </c>
      <c r="C8" s="8">
        <v>48</v>
      </c>
      <c r="D8" s="8">
        <v>19</v>
      </c>
      <c r="E8" s="8">
        <v>4640440</v>
      </c>
      <c r="F8" s="8"/>
      <c r="G8" s="8"/>
      <c r="H8" s="8"/>
      <c r="I8" s="11"/>
    </row>
    <row r="9" spans="1:9" ht="51" customHeight="1">
      <c r="A9" s="171" t="s">
        <v>293</v>
      </c>
      <c r="B9" s="44">
        <v>4</v>
      </c>
      <c r="C9" s="8">
        <v>15</v>
      </c>
      <c r="D9" s="8">
        <v>7</v>
      </c>
      <c r="E9" s="8"/>
      <c r="F9" s="8"/>
      <c r="G9" s="8"/>
      <c r="H9" s="8"/>
      <c r="I9" s="11"/>
    </row>
    <row r="10" spans="1:9" ht="35.25" customHeight="1">
      <c r="A10" s="170" t="s">
        <v>294</v>
      </c>
      <c r="B10" s="44">
        <v>5</v>
      </c>
      <c r="C10" s="8">
        <v>120</v>
      </c>
      <c r="D10" s="8">
        <v>48</v>
      </c>
      <c r="E10" s="8">
        <v>112872850</v>
      </c>
      <c r="F10" s="8">
        <v>181823</v>
      </c>
      <c r="G10" s="8">
        <v>5743235</v>
      </c>
      <c r="H10" s="8">
        <v>87414</v>
      </c>
      <c r="I10" s="11"/>
    </row>
    <row r="11" spans="1:9" ht="29.25" customHeight="1">
      <c r="A11" s="170" t="s">
        <v>295</v>
      </c>
      <c r="B11" s="44">
        <v>6</v>
      </c>
      <c r="C11" s="8">
        <v>17</v>
      </c>
      <c r="D11" s="8">
        <v>9</v>
      </c>
      <c r="E11" s="8">
        <v>1156543</v>
      </c>
      <c r="F11" s="8">
        <v>4059</v>
      </c>
      <c r="G11" s="8">
        <v>270081</v>
      </c>
      <c r="H11" s="8">
        <v>4059</v>
      </c>
      <c r="I11" s="11"/>
    </row>
    <row r="12" spans="1:9" ht="25.5" customHeight="1">
      <c r="A12" s="172" t="s">
        <v>9</v>
      </c>
      <c r="B12" s="44">
        <v>7</v>
      </c>
      <c r="C12" s="114">
        <f aca="true" t="shared" si="0" ref="C12:H12">SUM(C6,C8,C10,C11)</f>
        <v>311</v>
      </c>
      <c r="D12" s="114">
        <f t="shared" si="0"/>
        <v>128</v>
      </c>
      <c r="E12" s="114">
        <f t="shared" si="0"/>
        <v>120136445</v>
      </c>
      <c r="F12" s="114">
        <f t="shared" si="0"/>
        <v>186224</v>
      </c>
      <c r="G12" s="114">
        <f t="shared" si="0"/>
        <v>6212918</v>
      </c>
      <c r="H12" s="114">
        <f t="shared" si="0"/>
        <v>91815</v>
      </c>
      <c r="I12" s="11"/>
    </row>
    <row r="13" spans="1:8" ht="16.5" customHeight="1">
      <c r="A13" s="14"/>
      <c r="B13" s="173"/>
      <c r="C13" s="14"/>
      <c r="D13" s="14"/>
      <c r="E13" s="14"/>
      <c r="F13" s="14"/>
      <c r="G13" s="14"/>
      <c r="H13" s="14"/>
    </row>
  </sheetData>
  <sheetProtection/>
  <mergeCells count="5">
    <mergeCell ref="A3:A4"/>
    <mergeCell ref="B3:B4"/>
    <mergeCell ref="C3:C4"/>
    <mergeCell ref="A1:H1"/>
    <mergeCell ref="E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:G1"/>
    </sheetView>
  </sheetViews>
  <sheetFormatPr defaultColWidth="9.140625" defaultRowHeight="15.75"/>
  <cols>
    <col min="1" max="1" width="42.57421875" style="0" customWidth="1"/>
    <col min="2" max="2" width="3.28125" style="0" customWidth="1"/>
    <col min="3" max="3" width="17.8515625" style="0" customWidth="1"/>
    <col min="4" max="5" width="14.421875" style="0" customWidth="1"/>
    <col min="6" max="7" width="17.8515625" style="0" customWidth="1"/>
  </cols>
  <sheetData>
    <row r="1" spans="1:7" ht="49.5" customHeight="1">
      <c r="A1" s="393" t="s">
        <v>299</v>
      </c>
      <c r="B1" s="393"/>
      <c r="C1" s="393"/>
      <c r="D1" s="393"/>
      <c r="E1" s="393"/>
      <c r="F1" s="393"/>
      <c r="G1" s="393"/>
    </row>
    <row r="2" spans="1:8" ht="21" customHeight="1">
      <c r="A2" s="385"/>
      <c r="B2" s="387" t="s">
        <v>37</v>
      </c>
      <c r="C2" s="387" t="s">
        <v>297</v>
      </c>
      <c r="D2" s="398" t="s">
        <v>40</v>
      </c>
      <c r="E2" s="399"/>
      <c r="F2" s="399"/>
      <c r="G2" s="400"/>
      <c r="H2" s="11"/>
    </row>
    <row r="3" spans="1:8" ht="21" customHeight="1">
      <c r="A3" s="394"/>
      <c r="B3" s="396"/>
      <c r="C3" s="396"/>
      <c r="D3" s="401" t="s">
        <v>309</v>
      </c>
      <c r="E3" s="174" t="s">
        <v>21</v>
      </c>
      <c r="F3" s="401" t="s">
        <v>310</v>
      </c>
      <c r="G3" s="401" t="s">
        <v>311</v>
      </c>
      <c r="H3" s="11"/>
    </row>
    <row r="4" spans="1:8" ht="66" customHeight="1">
      <c r="A4" s="395"/>
      <c r="B4" s="397"/>
      <c r="C4" s="397"/>
      <c r="D4" s="401"/>
      <c r="E4" s="175" t="s">
        <v>22</v>
      </c>
      <c r="F4" s="401"/>
      <c r="G4" s="401"/>
      <c r="H4" s="11"/>
    </row>
    <row r="5" spans="1:8" ht="16.5" customHeight="1">
      <c r="A5" s="44" t="s">
        <v>2</v>
      </c>
      <c r="B5" s="44" t="s">
        <v>11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11"/>
    </row>
    <row r="6" spans="1:8" ht="24.75" customHeight="1">
      <c r="A6" s="170" t="s">
        <v>300</v>
      </c>
      <c r="B6" s="44">
        <v>1</v>
      </c>
      <c r="C6" s="8">
        <v>18</v>
      </c>
      <c r="D6" s="8">
        <v>14</v>
      </c>
      <c r="E6" s="8">
        <v>7</v>
      </c>
      <c r="F6" s="8">
        <v>4</v>
      </c>
      <c r="G6" s="8"/>
      <c r="H6" s="11"/>
    </row>
    <row r="7" spans="1:8" ht="24.75" customHeight="1">
      <c r="A7" s="171" t="s">
        <v>301</v>
      </c>
      <c r="B7" s="44">
        <v>2</v>
      </c>
      <c r="C7" s="8">
        <v>2</v>
      </c>
      <c r="D7" s="8">
        <v>2</v>
      </c>
      <c r="E7" s="8">
        <v>2</v>
      </c>
      <c r="F7" s="8"/>
      <c r="G7" s="8"/>
      <c r="H7" s="11"/>
    </row>
    <row r="8" spans="1:8" ht="33" customHeight="1">
      <c r="A8" s="170" t="s">
        <v>302</v>
      </c>
      <c r="B8" s="44">
        <v>3</v>
      </c>
      <c r="C8" s="8">
        <v>1386</v>
      </c>
      <c r="D8" s="8">
        <v>1042</v>
      </c>
      <c r="E8" s="8">
        <v>608</v>
      </c>
      <c r="F8" s="8">
        <v>218</v>
      </c>
      <c r="G8" s="8">
        <v>126</v>
      </c>
      <c r="H8" s="11"/>
    </row>
    <row r="9" spans="1:8" ht="33" customHeight="1">
      <c r="A9" s="170" t="s">
        <v>303</v>
      </c>
      <c r="B9" s="44">
        <v>4</v>
      </c>
      <c r="C9" s="8">
        <v>1</v>
      </c>
      <c r="D9" s="8">
        <v>1</v>
      </c>
      <c r="E9" s="8"/>
      <c r="F9" s="8"/>
      <c r="G9" s="8"/>
      <c r="H9" s="11"/>
    </row>
    <row r="10" spans="1:8" ht="33" customHeight="1">
      <c r="A10" s="170" t="s">
        <v>304</v>
      </c>
      <c r="B10" s="44">
        <v>5</v>
      </c>
      <c r="C10" s="8">
        <v>1</v>
      </c>
      <c r="D10" s="8"/>
      <c r="E10" s="8"/>
      <c r="F10" s="8"/>
      <c r="G10" s="8">
        <v>1</v>
      </c>
      <c r="H10" s="11"/>
    </row>
    <row r="11" spans="1:8" ht="36.75" customHeight="1">
      <c r="A11" s="170" t="s">
        <v>305</v>
      </c>
      <c r="B11" s="44">
        <v>6</v>
      </c>
      <c r="C11" s="8">
        <v>65</v>
      </c>
      <c r="D11" s="8">
        <v>46</v>
      </c>
      <c r="E11" s="8">
        <v>27</v>
      </c>
      <c r="F11" s="8">
        <v>14</v>
      </c>
      <c r="G11" s="8">
        <v>5</v>
      </c>
      <c r="H11" s="11"/>
    </row>
    <row r="12" spans="1:8" ht="23.25" customHeight="1">
      <c r="A12" s="170" t="s">
        <v>306</v>
      </c>
      <c r="B12" s="44">
        <v>7</v>
      </c>
      <c r="C12" s="8">
        <v>1839</v>
      </c>
      <c r="D12" s="8">
        <v>1471</v>
      </c>
      <c r="E12" s="8">
        <v>950</v>
      </c>
      <c r="F12" s="8">
        <v>134</v>
      </c>
      <c r="G12" s="8">
        <v>234</v>
      </c>
      <c r="H12" s="11"/>
    </row>
    <row r="13" spans="1:8" ht="33" customHeight="1">
      <c r="A13" s="170" t="s">
        <v>307</v>
      </c>
      <c r="B13" s="44">
        <v>8</v>
      </c>
      <c r="C13" s="8">
        <v>914</v>
      </c>
      <c r="D13" s="8">
        <v>676</v>
      </c>
      <c r="E13" s="8">
        <v>344</v>
      </c>
      <c r="F13" s="8">
        <v>134</v>
      </c>
      <c r="G13" s="8">
        <v>104</v>
      </c>
      <c r="H13" s="11"/>
    </row>
    <row r="14" spans="1:8" ht="24.75" customHeight="1">
      <c r="A14" s="170" t="s">
        <v>308</v>
      </c>
      <c r="B14" s="44">
        <v>9</v>
      </c>
      <c r="C14" s="8">
        <v>3568</v>
      </c>
      <c r="D14" s="8">
        <v>2818</v>
      </c>
      <c r="E14" s="8">
        <v>1577</v>
      </c>
      <c r="F14" s="8">
        <v>500</v>
      </c>
      <c r="G14" s="8">
        <v>250</v>
      </c>
      <c r="H14" s="11"/>
    </row>
    <row r="15" spans="1:8" ht="24.75" customHeight="1">
      <c r="A15" s="177" t="s">
        <v>9</v>
      </c>
      <c r="B15" s="44">
        <v>10</v>
      </c>
      <c r="C15" s="178">
        <f>SUM(C6,C8:C14)</f>
        <v>7792</v>
      </c>
      <c r="D15" s="178">
        <f>SUM(D6,D8:D14)</f>
        <v>6068</v>
      </c>
      <c r="E15" s="178">
        <f>SUM(E6,E8:E14)</f>
        <v>3513</v>
      </c>
      <c r="F15" s="178">
        <f>SUM(F6,F8:F14)</f>
        <v>1004</v>
      </c>
      <c r="G15" s="178">
        <f>SUM(G6,G8:G14)</f>
        <v>720</v>
      </c>
      <c r="H15" s="11"/>
    </row>
    <row r="16" spans="1:7" ht="15.75">
      <c r="A16" s="14"/>
      <c r="B16" s="14"/>
      <c r="C16" s="14"/>
      <c r="D16" s="14"/>
      <c r="E16" s="14"/>
      <c r="F16" s="14"/>
      <c r="G16" s="14"/>
    </row>
  </sheetData>
  <sheetProtection/>
  <mergeCells count="8">
    <mergeCell ref="A1:G1"/>
    <mergeCell ref="A2:A4"/>
    <mergeCell ref="C2:C4"/>
    <mergeCell ref="B2:B4"/>
    <mergeCell ref="D2:G2"/>
    <mergeCell ref="D3:D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L19" sqref="A1:L19"/>
    </sheetView>
  </sheetViews>
  <sheetFormatPr defaultColWidth="9.140625" defaultRowHeight="15.75"/>
  <cols>
    <col min="1" max="1" width="40.28125" style="0" customWidth="1"/>
    <col min="2" max="2" width="2.57421875" style="0" customWidth="1"/>
    <col min="3" max="3" width="11.7109375" style="0" customWidth="1"/>
    <col min="4" max="4" width="10.57421875" style="0" customWidth="1"/>
    <col min="5" max="5" width="9.8515625" style="0" customWidth="1"/>
    <col min="6" max="6" width="11.7109375" style="0" customWidth="1"/>
    <col min="7" max="7" width="11.28125" style="0" customWidth="1"/>
    <col min="8" max="8" width="9.8515625" style="0" customWidth="1"/>
    <col min="9" max="9" width="11.28125" style="0" customWidth="1"/>
    <col min="10" max="10" width="10.57421875" style="0" customWidth="1"/>
    <col min="11" max="11" width="8.57421875" style="0" customWidth="1"/>
    <col min="12" max="12" width="14.00390625" style="0" customWidth="1"/>
    <col min="13" max="255" width="9.00390625" style="0" customWidth="1"/>
  </cols>
  <sheetData>
    <row r="1" spans="1:12" ht="63" customHeight="1">
      <c r="A1" s="402" t="s">
        <v>312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3" ht="14.25" customHeight="1">
      <c r="A2" s="179"/>
      <c r="B2" s="334" t="s">
        <v>37</v>
      </c>
      <c r="C2" s="334" t="s">
        <v>318</v>
      </c>
      <c r="D2" s="302" t="s">
        <v>319</v>
      </c>
      <c r="E2" s="304"/>
      <c r="F2" s="334" t="s">
        <v>321</v>
      </c>
      <c r="G2" s="302" t="s">
        <v>322</v>
      </c>
      <c r="H2" s="304"/>
      <c r="I2" s="334" t="s">
        <v>325</v>
      </c>
      <c r="J2" s="302" t="s">
        <v>319</v>
      </c>
      <c r="K2" s="304"/>
      <c r="L2" s="334" t="s">
        <v>328</v>
      </c>
      <c r="M2" s="11"/>
    </row>
    <row r="3" spans="1:13" ht="95.25" customHeight="1">
      <c r="A3" s="180"/>
      <c r="B3" s="328"/>
      <c r="C3" s="328"/>
      <c r="D3" s="213" t="s">
        <v>320</v>
      </c>
      <c r="E3" s="211" t="s">
        <v>358</v>
      </c>
      <c r="F3" s="328"/>
      <c r="G3" s="213" t="s">
        <v>323</v>
      </c>
      <c r="H3" s="213" t="s">
        <v>324</v>
      </c>
      <c r="I3" s="328"/>
      <c r="J3" s="213" t="s">
        <v>326</v>
      </c>
      <c r="K3" s="43" t="s">
        <v>327</v>
      </c>
      <c r="L3" s="328"/>
      <c r="M3" s="11"/>
    </row>
    <row r="4" spans="1:13" ht="16.5">
      <c r="A4" s="44" t="s">
        <v>2</v>
      </c>
      <c r="B4" s="44" t="s">
        <v>11</v>
      </c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11"/>
    </row>
    <row r="5" spans="1:13" ht="21.75" customHeight="1">
      <c r="A5" s="181" t="s">
        <v>313</v>
      </c>
      <c r="B5" s="44">
        <v>1</v>
      </c>
      <c r="C5" s="49">
        <f aca="true" t="shared" si="0" ref="C5:L5">SUM(C6:C7,C9,C11,C12)</f>
        <v>1384</v>
      </c>
      <c r="D5" s="49">
        <f t="shared" si="0"/>
        <v>890</v>
      </c>
      <c r="E5" s="49">
        <f t="shared" si="0"/>
        <v>494</v>
      </c>
      <c r="F5" s="49">
        <f t="shared" si="0"/>
        <v>382</v>
      </c>
      <c r="G5" s="49">
        <f t="shared" si="0"/>
        <v>344</v>
      </c>
      <c r="H5" s="49">
        <f t="shared" si="0"/>
        <v>38</v>
      </c>
      <c r="I5" s="49">
        <f t="shared" si="0"/>
        <v>136</v>
      </c>
      <c r="J5" s="49">
        <f t="shared" si="0"/>
        <v>22</v>
      </c>
      <c r="K5" s="49">
        <f t="shared" si="0"/>
        <v>114</v>
      </c>
      <c r="L5" s="49">
        <f t="shared" si="0"/>
        <v>520</v>
      </c>
      <c r="M5" s="11"/>
    </row>
    <row r="6" spans="1:13" ht="33" customHeight="1">
      <c r="A6" s="212" t="s">
        <v>359</v>
      </c>
      <c r="B6" s="45">
        <v>2</v>
      </c>
      <c r="C6" s="8">
        <v>177</v>
      </c>
      <c r="D6" s="8">
        <v>107</v>
      </c>
      <c r="E6" s="8">
        <v>70</v>
      </c>
      <c r="F6" s="8">
        <v>50</v>
      </c>
      <c r="G6" s="8">
        <v>48</v>
      </c>
      <c r="H6" s="8">
        <v>2</v>
      </c>
      <c r="I6" s="8">
        <v>7</v>
      </c>
      <c r="J6" s="8">
        <v>3</v>
      </c>
      <c r="K6" s="8">
        <v>4</v>
      </c>
      <c r="L6" s="8">
        <v>58</v>
      </c>
      <c r="M6" s="11"/>
    </row>
    <row r="7" spans="1:13" ht="30.75" customHeight="1">
      <c r="A7" s="39" t="s">
        <v>314</v>
      </c>
      <c r="B7" s="45">
        <v>3</v>
      </c>
      <c r="C7" s="8">
        <v>769</v>
      </c>
      <c r="D7" s="8">
        <v>577</v>
      </c>
      <c r="E7" s="8">
        <v>192</v>
      </c>
      <c r="F7" s="8">
        <v>82</v>
      </c>
      <c r="G7" s="8">
        <v>71</v>
      </c>
      <c r="H7" s="8">
        <v>11</v>
      </c>
      <c r="I7" s="8">
        <v>11</v>
      </c>
      <c r="J7" s="8">
        <v>3</v>
      </c>
      <c r="K7" s="8">
        <v>8</v>
      </c>
      <c r="L7" s="8">
        <v>205</v>
      </c>
      <c r="M7" s="11"/>
    </row>
    <row r="8" spans="1:13" ht="32.25" customHeight="1">
      <c r="A8" s="182" t="s">
        <v>315</v>
      </c>
      <c r="B8" s="45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11"/>
    </row>
    <row r="9" spans="1:13" ht="23.25" customHeight="1">
      <c r="A9" s="36" t="s">
        <v>316</v>
      </c>
      <c r="B9" s="44">
        <v>5</v>
      </c>
      <c r="C9" s="8">
        <v>41</v>
      </c>
      <c r="D9" s="8">
        <v>11</v>
      </c>
      <c r="E9" s="8">
        <v>30</v>
      </c>
      <c r="F9" s="8">
        <v>4</v>
      </c>
      <c r="G9" s="8">
        <v>4</v>
      </c>
      <c r="H9" s="8"/>
      <c r="I9" s="8">
        <v>1</v>
      </c>
      <c r="J9" s="8"/>
      <c r="K9" s="8">
        <v>1</v>
      </c>
      <c r="L9" s="8">
        <v>21</v>
      </c>
      <c r="M9" s="11"/>
    </row>
    <row r="10" spans="1:13" ht="31.5" customHeight="1">
      <c r="A10" s="182" t="s">
        <v>315</v>
      </c>
      <c r="B10" s="45">
        <v>6</v>
      </c>
      <c r="C10" s="8">
        <v>4</v>
      </c>
      <c r="D10" s="8"/>
      <c r="E10" s="8">
        <v>4</v>
      </c>
      <c r="F10" s="8"/>
      <c r="G10" s="8"/>
      <c r="H10" s="8"/>
      <c r="I10" s="8"/>
      <c r="J10" s="8"/>
      <c r="K10" s="8"/>
      <c r="L10" s="8">
        <v>2</v>
      </c>
      <c r="M10" s="11"/>
    </row>
    <row r="11" spans="1:13" ht="23.25" customHeight="1">
      <c r="A11" s="36" t="s">
        <v>317</v>
      </c>
      <c r="B11" s="44">
        <v>7</v>
      </c>
      <c r="C11" s="8">
        <v>219</v>
      </c>
      <c r="D11" s="8">
        <v>88</v>
      </c>
      <c r="E11" s="8">
        <v>131</v>
      </c>
      <c r="F11" s="8">
        <v>199</v>
      </c>
      <c r="G11" s="8">
        <v>181</v>
      </c>
      <c r="H11" s="8">
        <v>18</v>
      </c>
      <c r="I11" s="8">
        <v>104</v>
      </c>
      <c r="J11" s="8">
        <v>9</v>
      </c>
      <c r="K11" s="8">
        <v>95</v>
      </c>
      <c r="L11" s="8">
        <v>178</v>
      </c>
      <c r="M11" s="11"/>
    </row>
    <row r="12" spans="1:13" ht="20.25" customHeight="1">
      <c r="A12" s="36" t="s">
        <v>45</v>
      </c>
      <c r="B12" s="44">
        <v>8</v>
      </c>
      <c r="C12" s="8">
        <v>178</v>
      </c>
      <c r="D12" s="8">
        <v>107</v>
      </c>
      <c r="E12" s="8">
        <v>71</v>
      </c>
      <c r="F12" s="8">
        <v>47</v>
      </c>
      <c r="G12" s="8">
        <v>40</v>
      </c>
      <c r="H12" s="8">
        <v>7</v>
      </c>
      <c r="I12" s="8">
        <v>13</v>
      </c>
      <c r="J12" s="8">
        <v>7</v>
      </c>
      <c r="K12" s="8">
        <v>6</v>
      </c>
      <c r="L12" s="8">
        <v>58</v>
      </c>
      <c r="M12" s="11"/>
    </row>
    <row r="13" spans="1:12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3:5" ht="12.75" customHeight="1">
      <c r="C14" s="183"/>
      <c r="D14" s="183"/>
      <c r="E14" s="183"/>
    </row>
    <row r="15" spans="3:5" ht="12.75" customHeight="1">
      <c r="C15" s="184"/>
      <c r="D15" s="184"/>
      <c r="E15" s="184"/>
    </row>
    <row r="16" spans="3:5" ht="12.75" customHeight="1">
      <c r="C16" s="183"/>
      <c r="D16" s="183"/>
      <c r="E16" s="183"/>
    </row>
    <row r="17" spans="3:5" ht="12.75" customHeight="1">
      <c r="C17" s="183"/>
      <c r="D17" s="183"/>
      <c r="E17" s="18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9">
    <mergeCell ref="A1:L1"/>
    <mergeCell ref="D2:E2"/>
    <mergeCell ref="G2:H2"/>
    <mergeCell ref="J2:K2"/>
    <mergeCell ref="L2:L3"/>
    <mergeCell ref="B2:B3"/>
    <mergeCell ref="C2:C3"/>
    <mergeCell ref="F2:F3"/>
    <mergeCell ref="I2:I3"/>
  </mergeCells>
  <printOptions/>
  <pageMargins left="0.5905511811023623" right="0" top="1.1811023622047245" bottom="0.984251968503937" header="0.5118110236220472" footer="0.5118110236220472"/>
  <pageSetup horizontalDpi="180" verticalDpi="180" orientation="landscape" paperSize="9" scale="90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F43" sqref="F43"/>
    </sheetView>
  </sheetViews>
  <sheetFormatPr defaultColWidth="9.140625" defaultRowHeight="15.75"/>
  <cols>
    <col min="1" max="1" width="33.28125" style="0" customWidth="1"/>
    <col min="2" max="2" width="6.421875" style="0" customWidth="1"/>
    <col min="3" max="3" width="14.57421875" style="0" customWidth="1"/>
    <col min="4" max="4" width="12.421875" style="0" customWidth="1"/>
    <col min="5" max="5" width="10.421875" style="0" customWidth="1"/>
    <col min="6" max="6" width="12.00390625" style="0" customWidth="1"/>
    <col min="7" max="7" width="12.8515625" style="0" customWidth="1"/>
    <col min="8" max="8" width="12.7109375" style="0" customWidth="1"/>
    <col min="9" max="9" width="12.8515625" style="0" customWidth="1"/>
    <col min="10" max="10" width="13.421875" style="0" customWidth="1"/>
    <col min="11" max="255" width="9.00390625" style="0" customWidth="1"/>
  </cols>
  <sheetData>
    <row r="1" spans="1:10" ht="19.5">
      <c r="A1" s="418" t="s">
        <v>329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8:9" ht="15.75">
      <c r="H2" s="80"/>
      <c r="I2" s="80"/>
    </row>
    <row r="3" spans="1:10" ht="15.75">
      <c r="A3" s="76" t="s">
        <v>330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15.75">
      <c r="A4" s="186"/>
      <c r="B4" s="190" t="s">
        <v>284</v>
      </c>
      <c r="C4" s="406" t="s">
        <v>337</v>
      </c>
      <c r="D4" s="406"/>
      <c r="E4" s="406"/>
      <c r="F4" s="406"/>
      <c r="G4" s="406"/>
      <c r="H4" s="406"/>
      <c r="I4" s="406"/>
      <c r="J4" s="406"/>
      <c r="K4" s="11"/>
    </row>
    <row r="5" spans="1:11" ht="15.75">
      <c r="A5" s="187"/>
      <c r="B5" s="191" t="s">
        <v>336</v>
      </c>
      <c r="C5" s="407" t="s">
        <v>338</v>
      </c>
      <c r="D5" s="407"/>
      <c r="E5" s="407"/>
      <c r="F5" s="407"/>
      <c r="G5" s="407"/>
      <c r="H5" s="407"/>
      <c r="I5" s="407"/>
      <c r="J5" s="407"/>
      <c r="K5" s="11"/>
    </row>
    <row r="6" spans="1:11" ht="31.5">
      <c r="A6" s="187"/>
      <c r="B6" s="191"/>
      <c r="C6" s="190" t="s">
        <v>339</v>
      </c>
      <c r="D6" s="197" t="s">
        <v>343</v>
      </c>
      <c r="E6" s="197" t="s">
        <v>349</v>
      </c>
      <c r="F6" s="197" t="s">
        <v>351</v>
      </c>
      <c r="G6" s="197" t="s">
        <v>354</v>
      </c>
      <c r="H6" s="190" t="s">
        <v>355</v>
      </c>
      <c r="I6" s="414" t="s">
        <v>356</v>
      </c>
      <c r="J6" s="205"/>
      <c r="K6" s="11"/>
    </row>
    <row r="7" spans="1:11" ht="15.75">
      <c r="A7" s="188"/>
      <c r="B7" s="192"/>
      <c r="C7" s="192"/>
      <c r="D7" s="198"/>
      <c r="E7" s="198"/>
      <c r="F7" s="198"/>
      <c r="G7" s="198"/>
      <c r="H7" s="192"/>
      <c r="I7" s="415"/>
      <c r="J7" s="205"/>
      <c r="K7" s="11"/>
    </row>
    <row r="8" spans="1:11" ht="16.5">
      <c r="A8" s="78" t="s">
        <v>2</v>
      </c>
      <c r="B8" s="78" t="s">
        <v>11</v>
      </c>
      <c r="C8" s="78">
        <v>1</v>
      </c>
      <c r="D8" s="78">
        <v>2</v>
      </c>
      <c r="E8" s="78">
        <v>3</v>
      </c>
      <c r="F8" s="78">
        <v>4</v>
      </c>
      <c r="G8" s="78">
        <v>5</v>
      </c>
      <c r="H8" s="78">
        <v>6</v>
      </c>
      <c r="I8" s="78">
        <v>7</v>
      </c>
      <c r="J8" s="78">
        <v>8</v>
      </c>
      <c r="K8" s="11"/>
    </row>
    <row r="9" spans="1:11" ht="16.5">
      <c r="A9" s="117" t="s">
        <v>14</v>
      </c>
      <c r="B9" s="78">
        <v>1</v>
      </c>
      <c r="C9" s="8">
        <v>330768542.45</v>
      </c>
      <c r="D9" s="8">
        <v>10295.66</v>
      </c>
      <c r="E9" s="8">
        <v>431366.63</v>
      </c>
      <c r="F9" s="8"/>
      <c r="G9" s="8"/>
      <c r="H9" s="8">
        <v>3923</v>
      </c>
      <c r="I9" s="8"/>
      <c r="J9" s="8"/>
      <c r="K9" s="11"/>
    </row>
    <row r="10" spans="1:10" ht="15.75">
      <c r="A10" s="14"/>
      <c r="B10" s="193"/>
      <c r="C10" s="195" t="s">
        <v>340</v>
      </c>
      <c r="D10" s="417" t="s">
        <v>344</v>
      </c>
      <c r="E10" s="417"/>
      <c r="F10" s="417"/>
      <c r="G10" s="417"/>
      <c r="H10" s="417"/>
      <c r="I10" s="417"/>
      <c r="J10" s="14"/>
    </row>
    <row r="11" spans="2:6" ht="15.75">
      <c r="B11" s="194"/>
      <c r="D11" s="416" t="s">
        <v>345</v>
      </c>
      <c r="E11" s="416"/>
      <c r="F11" s="416"/>
    </row>
    <row r="12" ht="15.75">
      <c r="B12" s="194"/>
    </row>
    <row r="13" spans="1:10" ht="15.75">
      <c r="A13" s="76" t="s">
        <v>331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1" ht="15.75">
      <c r="A14" s="186"/>
      <c r="B14" s="190" t="s">
        <v>284</v>
      </c>
      <c r="C14" s="411" t="s">
        <v>341</v>
      </c>
      <c r="D14" s="412"/>
      <c r="E14" s="412"/>
      <c r="F14" s="412"/>
      <c r="G14" s="412"/>
      <c r="H14" s="412"/>
      <c r="I14" s="412"/>
      <c r="J14" s="413"/>
      <c r="K14" s="11"/>
    </row>
    <row r="15" spans="1:11" ht="15.75">
      <c r="A15" s="187"/>
      <c r="B15" s="191" t="s">
        <v>336</v>
      </c>
      <c r="C15" s="408" t="s">
        <v>342</v>
      </c>
      <c r="D15" s="409"/>
      <c r="E15" s="409"/>
      <c r="F15" s="409"/>
      <c r="G15" s="409"/>
      <c r="H15" s="409"/>
      <c r="I15" s="409"/>
      <c r="J15" s="410"/>
      <c r="K15" s="11"/>
    </row>
    <row r="16" spans="1:11" ht="31.5">
      <c r="A16" s="188"/>
      <c r="B16" s="192"/>
      <c r="C16" s="196" t="s">
        <v>339</v>
      </c>
      <c r="D16" s="176" t="s">
        <v>343</v>
      </c>
      <c r="E16" s="176" t="s">
        <v>349</v>
      </c>
      <c r="F16" s="176" t="s">
        <v>351</v>
      </c>
      <c r="G16" s="176" t="s">
        <v>354</v>
      </c>
      <c r="H16" s="196" t="s">
        <v>355</v>
      </c>
      <c r="I16" s="204" t="s">
        <v>356</v>
      </c>
      <c r="J16" s="210"/>
      <c r="K16" s="11"/>
    </row>
    <row r="17" spans="1:11" ht="16.5">
      <c r="A17" s="78" t="s">
        <v>2</v>
      </c>
      <c r="B17" s="78" t="s">
        <v>11</v>
      </c>
      <c r="C17" s="78">
        <v>1</v>
      </c>
      <c r="D17" s="78">
        <v>2</v>
      </c>
      <c r="E17" s="78">
        <v>3</v>
      </c>
      <c r="F17" s="78">
        <v>4</v>
      </c>
      <c r="G17" s="78">
        <v>5</v>
      </c>
      <c r="H17" s="78">
        <v>6</v>
      </c>
      <c r="I17" s="78">
        <v>7</v>
      </c>
      <c r="J17" s="78">
        <v>8</v>
      </c>
      <c r="K17" s="11"/>
    </row>
    <row r="18" spans="1:11" ht="16.5">
      <c r="A18" s="117" t="s">
        <v>14</v>
      </c>
      <c r="B18" s="78">
        <v>1</v>
      </c>
      <c r="C18" s="8">
        <v>13003973.03</v>
      </c>
      <c r="D18" s="8"/>
      <c r="E18" s="8">
        <v>104.51</v>
      </c>
      <c r="F18" s="8"/>
      <c r="G18" s="8"/>
      <c r="H18" s="8"/>
      <c r="I18" s="8"/>
      <c r="J18" s="8"/>
      <c r="K18" s="11"/>
    </row>
    <row r="19" spans="1:10" ht="15.75">
      <c r="A19" s="14"/>
      <c r="B19" s="193"/>
      <c r="C19" s="195" t="s">
        <v>340</v>
      </c>
      <c r="D19" s="417" t="s">
        <v>344</v>
      </c>
      <c r="E19" s="417"/>
      <c r="F19" s="417"/>
      <c r="G19" s="417"/>
      <c r="H19" s="417"/>
      <c r="I19" s="417"/>
      <c r="J19" s="14"/>
    </row>
    <row r="20" spans="2:6" ht="15.75">
      <c r="B20" s="194"/>
      <c r="D20" s="416" t="s">
        <v>345</v>
      </c>
      <c r="E20" s="416"/>
      <c r="F20" s="416"/>
    </row>
    <row r="21" ht="15.75">
      <c r="B21" s="194"/>
    </row>
    <row r="22" spans="1:6" ht="15.75">
      <c r="A22" s="76" t="s">
        <v>332</v>
      </c>
      <c r="B22" s="118"/>
      <c r="C22" s="61"/>
      <c r="D22" s="199"/>
      <c r="E22" s="61"/>
      <c r="F22" s="61"/>
    </row>
    <row r="23" spans="1:8" ht="15.75">
      <c r="A23" s="186"/>
      <c r="B23" s="190" t="s">
        <v>284</v>
      </c>
      <c r="C23" s="406" t="s">
        <v>154</v>
      </c>
      <c r="D23" s="390" t="s">
        <v>346</v>
      </c>
      <c r="E23" s="391"/>
      <c r="F23" s="392"/>
      <c r="G23" s="200"/>
      <c r="H23" s="194"/>
    </row>
    <row r="24" spans="1:8" ht="31.5">
      <c r="A24" s="188"/>
      <c r="B24" s="192" t="s">
        <v>336</v>
      </c>
      <c r="C24" s="407"/>
      <c r="D24" s="176" t="s">
        <v>347</v>
      </c>
      <c r="E24" s="176" t="s">
        <v>350</v>
      </c>
      <c r="F24" s="176" t="s">
        <v>352</v>
      </c>
      <c r="G24" s="201"/>
      <c r="H24" s="194"/>
    </row>
    <row r="25" spans="1:12" ht="16.5">
      <c r="A25" s="78" t="s">
        <v>2</v>
      </c>
      <c r="B25" s="78" t="s">
        <v>11</v>
      </c>
      <c r="C25" s="78">
        <v>1</v>
      </c>
      <c r="D25" s="78">
        <v>2</v>
      </c>
      <c r="E25" s="78">
        <v>3</v>
      </c>
      <c r="F25" s="78">
        <v>4</v>
      </c>
      <c r="G25" s="200"/>
      <c r="H25" s="194"/>
      <c r="I25" s="80"/>
      <c r="J25" s="80"/>
      <c r="K25" s="80"/>
      <c r="L25" s="80"/>
    </row>
    <row r="26" spans="1:12" ht="47.25">
      <c r="A26" s="189" t="s">
        <v>333</v>
      </c>
      <c r="B26" s="78">
        <v>1</v>
      </c>
      <c r="C26" s="135">
        <f>SUM(D26:F26)</f>
        <v>103050</v>
      </c>
      <c r="D26" s="8">
        <v>2042</v>
      </c>
      <c r="E26" s="8">
        <v>91933</v>
      </c>
      <c r="F26" s="8">
        <v>9075</v>
      </c>
      <c r="G26" s="202"/>
      <c r="H26" s="203"/>
      <c r="I26" s="80"/>
      <c r="J26" s="80"/>
      <c r="K26" s="80"/>
      <c r="L26" s="80"/>
    </row>
    <row r="27" spans="1:12" ht="15.75">
      <c r="A27" s="14"/>
      <c r="B27" s="14"/>
      <c r="C27" s="14"/>
      <c r="D27" s="14"/>
      <c r="E27" s="14"/>
      <c r="F27" s="14"/>
      <c r="I27" s="80"/>
      <c r="J27" s="80"/>
      <c r="K27" s="80"/>
      <c r="L27" s="80"/>
    </row>
    <row r="28" spans="1:9" ht="15.75" customHeight="1">
      <c r="A28" s="404" t="s">
        <v>360</v>
      </c>
      <c r="B28" s="404"/>
      <c r="C28" s="404"/>
      <c r="D28" s="214"/>
      <c r="E28" s="215"/>
      <c r="F28" s="215"/>
      <c r="G28" s="215"/>
      <c r="H28" s="215"/>
      <c r="I28" s="215"/>
    </row>
    <row r="29" spans="1:9" ht="15.75" customHeight="1">
      <c r="A29" s="404"/>
      <c r="B29" s="404"/>
      <c r="C29" s="404"/>
      <c r="D29" s="214"/>
      <c r="E29" s="215"/>
      <c r="F29" s="216"/>
      <c r="G29" s="215"/>
      <c r="H29" s="403" t="s">
        <v>361</v>
      </c>
      <c r="I29" s="403"/>
    </row>
    <row r="30" spans="1:9" ht="24.75" customHeight="1">
      <c r="A30" s="215"/>
      <c r="B30" s="215"/>
      <c r="C30" s="215"/>
      <c r="D30" s="215"/>
      <c r="E30" s="217"/>
      <c r="F30" s="218" t="s">
        <v>348</v>
      </c>
      <c r="G30" s="215"/>
      <c r="H30" s="218" t="s">
        <v>353</v>
      </c>
      <c r="I30" s="218"/>
    </row>
    <row r="31" spans="1:9" ht="11.25" customHeight="1">
      <c r="A31" s="219"/>
      <c r="B31" s="220" t="s">
        <v>335</v>
      </c>
      <c r="C31" s="221" t="s">
        <v>362</v>
      </c>
      <c r="D31" s="219"/>
      <c r="E31" s="219"/>
      <c r="F31" s="219"/>
      <c r="G31" s="219"/>
      <c r="H31" s="219"/>
      <c r="I31" s="219"/>
    </row>
    <row r="32" spans="2:3" ht="15.75">
      <c r="B32" s="14"/>
      <c r="C32" s="14"/>
    </row>
    <row r="33" spans="2:5" ht="17.25" customHeight="1">
      <c r="B33" s="405" t="s">
        <v>334</v>
      </c>
      <c r="C33" s="405"/>
      <c r="D33" s="405"/>
      <c r="E33" s="405"/>
    </row>
  </sheetData>
  <sheetProtection/>
  <mergeCells count="15">
    <mergeCell ref="A1:J1"/>
    <mergeCell ref="C15:J15"/>
    <mergeCell ref="C4:J4"/>
    <mergeCell ref="C5:J5"/>
    <mergeCell ref="D23:F23"/>
    <mergeCell ref="C14:J14"/>
    <mergeCell ref="I6:I7"/>
    <mergeCell ref="D20:F20"/>
    <mergeCell ref="D19:I19"/>
    <mergeCell ref="D10:I10"/>
    <mergeCell ref="D11:F11"/>
    <mergeCell ref="H29:I29"/>
    <mergeCell ref="A28:C29"/>
    <mergeCell ref="B33:E33"/>
    <mergeCell ref="C23:C24"/>
  </mergeCells>
  <printOptions/>
  <pageMargins left="0.984251968503937" right="0" top="0.5905511811023623" bottom="0.4330708661417323" header="0.35433070866141736" footer="0.2362204724409449"/>
  <pageSetup horizontalDpi="180" verticalDpi="180" orientation="landscape" paperSize="9" scale="8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:R1"/>
    </sheetView>
  </sheetViews>
  <sheetFormatPr defaultColWidth="9.140625" defaultRowHeight="15.75"/>
  <cols>
    <col min="1" max="1" width="31.8515625" style="0" customWidth="1"/>
    <col min="2" max="2" width="3.00390625" style="0" customWidth="1"/>
    <col min="3" max="3" width="10.28125" style="0" customWidth="1"/>
    <col min="5" max="5" width="13.140625" style="0" customWidth="1"/>
    <col min="6" max="7" width="12.421875" style="0" customWidth="1"/>
    <col min="9" max="9" width="10.421875" style="0" customWidth="1"/>
    <col min="10" max="10" width="13.00390625" style="0" customWidth="1"/>
    <col min="11" max="11" width="8.57421875" style="0" customWidth="1"/>
    <col min="12" max="12" width="9.421875" style="0" customWidth="1"/>
    <col min="13" max="13" width="8.7109375" style="0" customWidth="1"/>
    <col min="14" max="14" width="14.00390625" style="0" customWidth="1"/>
    <col min="15" max="15" width="11.00390625" style="0" customWidth="1"/>
    <col min="17" max="17" width="14.421875" style="0" customWidth="1"/>
    <col min="18" max="18" width="13.00390625" style="0" customWidth="1"/>
    <col min="19" max="255" width="9.00390625" style="0" customWidth="1"/>
  </cols>
  <sheetData>
    <row r="1" spans="1:18" ht="39.75" customHeight="1">
      <c r="A1" s="209" t="s">
        <v>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9" ht="36" customHeight="1">
      <c r="A2" s="128"/>
      <c r="B2" s="185" t="s">
        <v>10</v>
      </c>
      <c r="C2" s="185" t="s">
        <v>12</v>
      </c>
      <c r="D2" s="143" t="s">
        <v>13</v>
      </c>
      <c r="E2" s="144"/>
      <c r="F2" s="144"/>
      <c r="G2" s="127"/>
      <c r="H2" s="143" t="s">
        <v>19</v>
      </c>
      <c r="I2" s="144"/>
      <c r="J2" s="144"/>
      <c r="K2" s="144"/>
      <c r="L2" s="144"/>
      <c r="M2" s="144"/>
      <c r="N2" s="127"/>
      <c r="O2" s="185" t="s">
        <v>27</v>
      </c>
      <c r="P2" s="1" t="s">
        <v>15</v>
      </c>
      <c r="Q2" s="185" t="s">
        <v>29</v>
      </c>
      <c r="R2" s="185" t="s">
        <v>30</v>
      </c>
      <c r="S2" s="11"/>
    </row>
    <row r="3" spans="1:19" ht="15" customHeight="1">
      <c r="A3" s="164"/>
      <c r="B3" s="162"/>
      <c r="C3" s="162"/>
      <c r="D3" s="185" t="s">
        <v>14</v>
      </c>
      <c r="E3" s="166" t="s">
        <v>15</v>
      </c>
      <c r="F3" s="167"/>
      <c r="G3" s="168"/>
      <c r="H3" s="185" t="s">
        <v>14</v>
      </c>
      <c r="I3" s="166" t="s">
        <v>15</v>
      </c>
      <c r="J3" s="167"/>
      <c r="K3" s="167"/>
      <c r="L3" s="167"/>
      <c r="M3" s="167"/>
      <c r="N3" s="168"/>
      <c r="O3" s="164"/>
      <c r="P3" s="185" t="s">
        <v>28</v>
      </c>
      <c r="Q3" s="162"/>
      <c r="R3" s="162"/>
      <c r="S3" s="11"/>
    </row>
    <row r="4" spans="1:19" ht="17.25" customHeight="1">
      <c r="A4" s="164"/>
      <c r="B4" s="162"/>
      <c r="C4" s="162"/>
      <c r="D4" s="164"/>
      <c r="E4" s="185" t="s">
        <v>16</v>
      </c>
      <c r="F4" s="185" t="s">
        <v>17</v>
      </c>
      <c r="G4" s="185" t="s">
        <v>18</v>
      </c>
      <c r="H4" s="164"/>
      <c r="I4" s="185" t="s">
        <v>20</v>
      </c>
      <c r="J4" s="3" t="s">
        <v>21</v>
      </c>
      <c r="K4" s="169" t="s">
        <v>23</v>
      </c>
      <c r="L4" s="169" t="s">
        <v>24</v>
      </c>
      <c r="M4" s="169" t="s">
        <v>25</v>
      </c>
      <c r="N4" s="169" t="s">
        <v>26</v>
      </c>
      <c r="O4" s="164"/>
      <c r="P4" s="164"/>
      <c r="Q4" s="162"/>
      <c r="R4" s="162"/>
      <c r="S4" s="11"/>
    </row>
    <row r="5" spans="1:19" ht="87.75" customHeight="1">
      <c r="A5" s="165"/>
      <c r="B5" s="163"/>
      <c r="C5" s="163"/>
      <c r="D5" s="163"/>
      <c r="E5" s="165"/>
      <c r="F5" s="165"/>
      <c r="G5" s="165"/>
      <c r="H5" s="163"/>
      <c r="I5" s="165"/>
      <c r="J5" s="10" t="s">
        <v>22</v>
      </c>
      <c r="K5" s="169"/>
      <c r="L5" s="169"/>
      <c r="M5" s="169"/>
      <c r="N5" s="169"/>
      <c r="O5" s="165"/>
      <c r="P5" s="165"/>
      <c r="Q5" s="163"/>
      <c r="R5" s="163"/>
      <c r="S5" s="11"/>
    </row>
    <row r="6" spans="1:19" ht="23.25" customHeight="1">
      <c r="A6" s="1" t="s">
        <v>2</v>
      </c>
      <c r="B6" s="1" t="s">
        <v>11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1"/>
    </row>
    <row r="7" spans="1:19" ht="52.5" customHeight="1">
      <c r="A7" s="2" t="s">
        <v>3</v>
      </c>
      <c r="B7" s="1">
        <v>1</v>
      </c>
      <c r="C7" s="8">
        <v>4185</v>
      </c>
      <c r="D7" s="8">
        <v>13764</v>
      </c>
      <c r="E7" s="8">
        <v>292</v>
      </c>
      <c r="F7" s="8">
        <v>3710</v>
      </c>
      <c r="G7" s="8">
        <v>9687</v>
      </c>
      <c r="H7" s="8">
        <v>9898</v>
      </c>
      <c r="I7" s="8">
        <v>7822</v>
      </c>
      <c r="J7" s="8">
        <v>3667</v>
      </c>
      <c r="K7" s="8">
        <v>1263</v>
      </c>
      <c r="L7" s="8">
        <v>813</v>
      </c>
      <c r="M7" s="8">
        <v>4</v>
      </c>
      <c r="N7" s="8">
        <v>1854</v>
      </c>
      <c r="O7" s="8">
        <v>3974</v>
      </c>
      <c r="P7" s="8">
        <v>1042</v>
      </c>
      <c r="Q7" s="8">
        <v>2</v>
      </c>
      <c r="R7" s="8">
        <v>117</v>
      </c>
      <c r="S7" s="11"/>
    </row>
    <row r="8" spans="1:19" ht="53.25" customHeight="1">
      <c r="A8" s="2" t="s">
        <v>4</v>
      </c>
      <c r="B8" s="1">
        <v>2</v>
      </c>
      <c r="C8" s="8">
        <v>13780</v>
      </c>
      <c r="D8" s="8">
        <v>75726</v>
      </c>
      <c r="E8" s="8">
        <v>482</v>
      </c>
      <c r="F8" s="8">
        <v>15876</v>
      </c>
      <c r="G8" s="8">
        <v>59203</v>
      </c>
      <c r="H8" s="8">
        <v>60165</v>
      </c>
      <c r="I8" s="8">
        <v>50941</v>
      </c>
      <c r="J8" s="8">
        <v>44306</v>
      </c>
      <c r="K8" s="8">
        <v>7134</v>
      </c>
      <c r="L8" s="8">
        <v>2090</v>
      </c>
      <c r="M8" s="8">
        <v>14</v>
      </c>
      <c r="N8" s="8">
        <v>5685</v>
      </c>
      <c r="O8" s="8">
        <v>12818</v>
      </c>
      <c r="P8" s="8">
        <v>4715</v>
      </c>
      <c r="Q8" s="8">
        <v>5</v>
      </c>
      <c r="R8" s="8">
        <v>283</v>
      </c>
      <c r="S8" s="11"/>
    </row>
    <row r="9" spans="1:19" ht="24.75" customHeight="1">
      <c r="A9" s="3" t="s">
        <v>5</v>
      </c>
      <c r="B9" s="1">
        <v>3</v>
      </c>
      <c r="C9" s="8">
        <v>10676</v>
      </c>
      <c r="D9" s="8">
        <v>11391</v>
      </c>
      <c r="E9" s="8">
        <v>696</v>
      </c>
      <c r="F9" s="8">
        <v>3676</v>
      </c>
      <c r="G9" s="8">
        <v>6961</v>
      </c>
      <c r="H9" s="8">
        <v>7583</v>
      </c>
      <c r="I9" s="8">
        <v>0</v>
      </c>
      <c r="J9" s="8">
        <v>0</v>
      </c>
      <c r="K9" s="8">
        <v>7308</v>
      </c>
      <c r="L9" s="8">
        <v>275</v>
      </c>
      <c r="M9" s="8">
        <v>0</v>
      </c>
      <c r="N9" s="8">
        <v>68</v>
      </c>
      <c r="O9" s="8">
        <v>10054</v>
      </c>
      <c r="P9" s="8">
        <v>347</v>
      </c>
      <c r="Q9" s="8">
        <v>2</v>
      </c>
      <c r="R9" s="8">
        <v>0</v>
      </c>
      <c r="S9" s="11"/>
    </row>
    <row r="10" spans="1:19" ht="43.5" customHeight="1">
      <c r="A10" s="2" t="s">
        <v>6</v>
      </c>
      <c r="B10" s="1">
        <v>4</v>
      </c>
      <c r="C10" s="8">
        <v>1217</v>
      </c>
      <c r="D10" s="8">
        <v>1597</v>
      </c>
      <c r="E10" s="8">
        <v>66</v>
      </c>
      <c r="F10" s="8">
        <v>355</v>
      </c>
      <c r="G10" s="8">
        <v>1172</v>
      </c>
      <c r="H10" s="8">
        <v>1437</v>
      </c>
      <c r="I10" s="8">
        <v>1079</v>
      </c>
      <c r="J10" s="8">
        <v>549</v>
      </c>
      <c r="K10" s="8">
        <v>154</v>
      </c>
      <c r="L10" s="8">
        <v>204</v>
      </c>
      <c r="M10" s="8">
        <v>4</v>
      </c>
      <c r="N10" s="8">
        <v>297</v>
      </c>
      <c r="O10" s="8">
        <v>952</v>
      </c>
      <c r="P10" s="8">
        <v>497</v>
      </c>
      <c r="Q10" s="8"/>
      <c r="R10" s="8">
        <v>16</v>
      </c>
      <c r="S10" s="11"/>
    </row>
    <row r="11" spans="1:19" ht="111" customHeight="1">
      <c r="A11" s="2" t="s">
        <v>7</v>
      </c>
      <c r="B11" s="1">
        <v>5</v>
      </c>
      <c r="C11" s="8">
        <v>224</v>
      </c>
      <c r="D11" s="8">
        <v>371</v>
      </c>
      <c r="E11" s="8">
        <v>7</v>
      </c>
      <c r="F11" s="8">
        <v>102</v>
      </c>
      <c r="G11" s="8">
        <v>257</v>
      </c>
      <c r="H11" s="8">
        <v>311</v>
      </c>
      <c r="I11" s="8">
        <v>211</v>
      </c>
      <c r="J11" s="8">
        <v>128</v>
      </c>
      <c r="K11" s="8">
        <v>61</v>
      </c>
      <c r="L11" s="8">
        <v>39</v>
      </c>
      <c r="M11" s="8"/>
      <c r="N11" s="8">
        <v>2</v>
      </c>
      <c r="O11" s="8">
        <v>170</v>
      </c>
      <c r="P11" s="8">
        <v>95</v>
      </c>
      <c r="Q11" s="8"/>
      <c r="R11" s="8">
        <v>1</v>
      </c>
      <c r="S11" s="11"/>
    </row>
    <row r="12" spans="1:19" ht="51.75" customHeight="1">
      <c r="A12" s="2" t="s">
        <v>8</v>
      </c>
      <c r="B12" s="1">
        <v>6</v>
      </c>
      <c r="C12" s="8">
        <v>3096</v>
      </c>
      <c r="D12" s="8">
        <v>11755</v>
      </c>
      <c r="E12" s="8">
        <v>468</v>
      </c>
      <c r="F12" s="8">
        <v>4015</v>
      </c>
      <c r="G12" s="8">
        <v>7227</v>
      </c>
      <c r="H12" s="8">
        <v>7792</v>
      </c>
      <c r="I12" s="8">
        <v>6068</v>
      </c>
      <c r="J12" s="8">
        <v>3513</v>
      </c>
      <c r="K12" s="8">
        <v>1004</v>
      </c>
      <c r="L12" s="8">
        <v>720</v>
      </c>
      <c r="M12" s="8">
        <v>7</v>
      </c>
      <c r="N12" s="8">
        <v>795</v>
      </c>
      <c r="O12" s="8">
        <v>2531</v>
      </c>
      <c r="P12" s="8">
        <v>971</v>
      </c>
      <c r="Q12" s="8">
        <v>1</v>
      </c>
      <c r="R12" s="8">
        <v>172</v>
      </c>
      <c r="S12" s="11"/>
    </row>
    <row r="13" spans="1:19" ht="24" customHeight="1">
      <c r="A13" s="4" t="s">
        <v>9</v>
      </c>
      <c r="B13" s="1">
        <v>7</v>
      </c>
      <c r="C13" s="12">
        <f aca="true" t="shared" si="0" ref="C13:R13">SUM(C7:C12)</f>
        <v>33178</v>
      </c>
      <c r="D13" s="12">
        <f t="shared" si="0"/>
        <v>114604</v>
      </c>
      <c r="E13" s="12">
        <f t="shared" si="0"/>
        <v>2011</v>
      </c>
      <c r="F13" s="12">
        <f t="shared" si="0"/>
        <v>27734</v>
      </c>
      <c r="G13" s="12">
        <f t="shared" si="0"/>
        <v>84507</v>
      </c>
      <c r="H13" s="12">
        <f t="shared" si="0"/>
        <v>87186</v>
      </c>
      <c r="I13" s="12">
        <f t="shared" si="0"/>
        <v>66121</v>
      </c>
      <c r="J13" s="12">
        <f t="shared" si="0"/>
        <v>52163</v>
      </c>
      <c r="K13" s="12">
        <f t="shared" si="0"/>
        <v>16924</v>
      </c>
      <c r="L13" s="12">
        <f t="shared" si="0"/>
        <v>4141</v>
      </c>
      <c r="M13" s="12">
        <f t="shared" si="0"/>
        <v>29</v>
      </c>
      <c r="N13" s="12">
        <f t="shared" si="0"/>
        <v>8701</v>
      </c>
      <c r="O13" s="12">
        <f t="shared" si="0"/>
        <v>30499</v>
      </c>
      <c r="P13" s="12">
        <f t="shared" si="0"/>
        <v>7667</v>
      </c>
      <c r="Q13" s="12">
        <f t="shared" si="0"/>
        <v>10</v>
      </c>
      <c r="R13" s="12">
        <f t="shared" si="0"/>
        <v>589</v>
      </c>
      <c r="S13" s="11"/>
    </row>
    <row r="14" spans="1:18" ht="24" customHeight="1">
      <c r="A14" s="5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4" ht="15.75" customHeight="1">
      <c r="A15" s="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4:14" ht="15.75" customHeight="1"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</row>
  </sheetData>
  <sheetProtection/>
  <mergeCells count="24">
    <mergeCell ref="A2:A5"/>
    <mergeCell ref="B2:B5"/>
    <mergeCell ref="C2:C5"/>
    <mergeCell ref="I4:I5"/>
    <mergeCell ref="E4:E5"/>
    <mergeCell ref="E3:G3"/>
    <mergeCell ref="G4:G5"/>
    <mergeCell ref="H2:N2"/>
    <mergeCell ref="O2:O5"/>
    <mergeCell ref="N4:N5"/>
    <mergeCell ref="K4:K5"/>
    <mergeCell ref="F4:F5"/>
    <mergeCell ref="M4:M5"/>
    <mergeCell ref="D2:G2"/>
    <mergeCell ref="C15:N15"/>
    <mergeCell ref="D16:N16"/>
    <mergeCell ref="A1:R1"/>
    <mergeCell ref="Q2:Q5"/>
    <mergeCell ref="R2:R5"/>
    <mergeCell ref="D3:D5"/>
    <mergeCell ref="H3:H5"/>
    <mergeCell ref="P3:P5"/>
    <mergeCell ref="I3:N3"/>
    <mergeCell ref="L4:L5"/>
  </mergeCells>
  <printOptions/>
  <pageMargins left="0.35433070866141736" right="0.2362204724409449" top="0.7874015748031497" bottom="0.5905511811023623" header="0.5118110236220472" footer="0.3937007874015748"/>
  <pageSetup horizontalDpi="600" verticalDpi="600" orientation="landscape" paperSize="9" scale="63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1" width="31.8515625" style="0" customWidth="1"/>
    <col min="2" max="2" width="2.57421875" style="0" customWidth="1"/>
    <col min="3" max="3" width="13.28125" style="0" customWidth="1"/>
    <col min="4" max="4" width="13.57421875" style="0" customWidth="1"/>
    <col min="5" max="5" width="19.140625" style="0" customWidth="1"/>
    <col min="6" max="6" width="14.28125" style="0" customWidth="1"/>
    <col min="7" max="7" width="15.28125" style="0" customWidth="1"/>
    <col min="8" max="8" width="13.00390625" style="0" customWidth="1"/>
    <col min="9" max="9" width="10.140625" style="0" customWidth="1"/>
    <col min="10" max="10" width="13.57421875" style="0" customWidth="1"/>
    <col min="11" max="11" width="13.7109375" style="0" customWidth="1"/>
    <col min="12" max="12" width="10.140625" style="0" customWidth="1"/>
    <col min="13" max="255" width="9.00390625" style="0" customWidth="1"/>
  </cols>
  <sheetData>
    <row r="1" spans="1:12" ht="70.5" customHeight="1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39" customHeight="1">
      <c r="A2" s="94"/>
      <c r="B2" s="95" t="s">
        <v>37</v>
      </c>
      <c r="C2" s="169" t="s">
        <v>38</v>
      </c>
      <c r="D2" s="108" t="s">
        <v>39</v>
      </c>
      <c r="E2" s="108"/>
      <c r="F2" s="108"/>
      <c r="G2" s="108"/>
      <c r="H2" s="108"/>
      <c r="I2" s="108"/>
      <c r="J2" s="108" t="s">
        <v>46</v>
      </c>
      <c r="K2" s="108"/>
      <c r="L2" s="108"/>
      <c r="M2" s="11"/>
    </row>
    <row r="3" spans="1:13" ht="16.5" customHeight="1">
      <c r="A3" s="94"/>
      <c r="B3" s="95"/>
      <c r="C3" s="169"/>
      <c r="D3" s="169" t="s">
        <v>14</v>
      </c>
      <c r="E3" s="169" t="s">
        <v>40</v>
      </c>
      <c r="F3" s="169"/>
      <c r="G3" s="169"/>
      <c r="H3" s="169"/>
      <c r="I3" s="169"/>
      <c r="J3" s="169" t="s">
        <v>14</v>
      </c>
      <c r="K3" s="169" t="s">
        <v>40</v>
      </c>
      <c r="L3" s="169"/>
      <c r="M3" s="11"/>
    </row>
    <row r="4" spans="1:13" ht="120" customHeight="1">
      <c r="A4" s="94"/>
      <c r="B4" s="95"/>
      <c r="C4" s="169"/>
      <c r="D4" s="169"/>
      <c r="E4" s="10" t="s">
        <v>41</v>
      </c>
      <c r="F4" s="10" t="s">
        <v>42</v>
      </c>
      <c r="G4" s="10" t="s">
        <v>43</v>
      </c>
      <c r="H4" s="10" t="s">
        <v>44</v>
      </c>
      <c r="I4" s="10" t="s">
        <v>45</v>
      </c>
      <c r="J4" s="169"/>
      <c r="K4" s="10" t="s">
        <v>47</v>
      </c>
      <c r="L4" s="10" t="s">
        <v>45</v>
      </c>
      <c r="M4" s="11"/>
    </row>
    <row r="5" spans="1:13" ht="15" customHeight="1">
      <c r="A5" s="1" t="s">
        <v>2</v>
      </c>
      <c r="B5" s="1" t="s">
        <v>11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1"/>
    </row>
    <row r="6" spans="1:13" ht="54.75" customHeight="1">
      <c r="A6" s="2" t="s">
        <v>32</v>
      </c>
      <c r="B6" s="1">
        <v>1</v>
      </c>
      <c r="C6" s="12">
        <f aca="true" t="shared" si="0" ref="C6:C12">SUM(D6,J6)</f>
        <v>4309</v>
      </c>
      <c r="D6" s="12">
        <f aca="true" t="shared" si="1" ref="D6:D11">SUM(E6:I6)</f>
        <v>4243</v>
      </c>
      <c r="E6" s="8">
        <v>238</v>
      </c>
      <c r="F6" s="8">
        <v>312</v>
      </c>
      <c r="G6" s="8">
        <v>70</v>
      </c>
      <c r="H6" s="15">
        <v>0</v>
      </c>
      <c r="I6" s="8">
        <v>3623</v>
      </c>
      <c r="J6" s="12">
        <f aca="true" t="shared" si="2" ref="J6:J11">SUM(K6:L6)</f>
        <v>66</v>
      </c>
      <c r="K6" s="8">
        <v>6</v>
      </c>
      <c r="L6" s="8">
        <v>60</v>
      </c>
      <c r="M6" s="11"/>
    </row>
    <row r="7" spans="1:13" ht="52.5" customHeight="1">
      <c r="A7" s="2" t="s">
        <v>33</v>
      </c>
      <c r="B7" s="1">
        <v>2</v>
      </c>
      <c r="C7" s="12">
        <f t="shared" si="0"/>
        <v>22644</v>
      </c>
      <c r="D7" s="12">
        <f t="shared" si="1"/>
        <v>22263</v>
      </c>
      <c r="E7" s="8">
        <v>3129</v>
      </c>
      <c r="F7" s="8">
        <v>2746</v>
      </c>
      <c r="G7" s="8">
        <v>200</v>
      </c>
      <c r="H7" s="15">
        <v>0</v>
      </c>
      <c r="I7" s="8">
        <v>16188</v>
      </c>
      <c r="J7" s="12">
        <f t="shared" si="2"/>
        <v>381</v>
      </c>
      <c r="K7" s="8">
        <v>47</v>
      </c>
      <c r="L7" s="8">
        <v>334</v>
      </c>
      <c r="M7" s="11"/>
    </row>
    <row r="8" spans="1:13" ht="24" customHeight="1">
      <c r="A8" s="13" t="s">
        <v>5</v>
      </c>
      <c r="B8" s="1">
        <v>3</v>
      </c>
      <c r="C8" s="12">
        <f t="shared" si="0"/>
        <v>42640</v>
      </c>
      <c r="D8" s="12">
        <f t="shared" si="1"/>
        <v>42640</v>
      </c>
      <c r="E8" s="15">
        <v>0</v>
      </c>
      <c r="F8" s="15">
        <v>0</v>
      </c>
      <c r="G8" s="15">
        <v>0</v>
      </c>
      <c r="H8" s="8">
        <v>42640</v>
      </c>
      <c r="I8" s="15">
        <v>0</v>
      </c>
      <c r="J8" s="12">
        <f t="shared" si="2"/>
        <v>0</v>
      </c>
      <c r="K8" s="8">
        <v>0</v>
      </c>
      <c r="L8" s="8">
        <v>0</v>
      </c>
      <c r="M8" s="16"/>
    </row>
    <row r="9" spans="1:13" ht="33.75" customHeight="1">
      <c r="A9" s="2" t="s">
        <v>34</v>
      </c>
      <c r="B9" s="1">
        <v>4</v>
      </c>
      <c r="C9" s="12">
        <f t="shared" si="0"/>
        <v>731</v>
      </c>
      <c r="D9" s="12">
        <f t="shared" si="1"/>
        <v>724</v>
      </c>
      <c r="E9" s="15">
        <v>0</v>
      </c>
      <c r="F9" s="15">
        <v>0</v>
      </c>
      <c r="G9" s="8">
        <v>8</v>
      </c>
      <c r="H9" s="15">
        <v>0</v>
      </c>
      <c r="I9" s="8">
        <v>716</v>
      </c>
      <c r="J9" s="12">
        <f t="shared" si="2"/>
        <v>7</v>
      </c>
      <c r="K9" s="8"/>
      <c r="L9" s="8">
        <v>7</v>
      </c>
      <c r="M9" s="16"/>
    </row>
    <row r="10" spans="1:13" ht="85.5" customHeight="1">
      <c r="A10" s="2" t="s">
        <v>35</v>
      </c>
      <c r="B10" s="1">
        <v>5</v>
      </c>
      <c r="C10" s="12">
        <f t="shared" si="0"/>
        <v>278</v>
      </c>
      <c r="D10" s="12">
        <f t="shared" si="1"/>
        <v>262</v>
      </c>
      <c r="E10" s="8">
        <v>5</v>
      </c>
      <c r="F10" s="8">
        <v>9</v>
      </c>
      <c r="G10" s="8">
        <v>10</v>
      </c>
      <c r="H10" s="15">
        <v>0</v>
      </c>
      <c r="I10" s="8">
        <v>238</v>
      </c>
      <c r="J10" s="12">
        <f t="shared" si="2"/>
        <v>16</v>
      </c>
      <c r="K10" s="8">
        <v>15</v>
      </c>
      <c r="L10" s="8">
        <v>1</v>
      </c>
      <c r="M10" s="11"/>
    </row>
    <row r="11" spans="1:13" ht="55.5" customHeight="1">
      <c r="A11" s="2" t="s">
        <v>36</v>
      </c>
      <c r="B11" s="1">
        <v>6</v>
      </c>
      <c r="C11" s="12">
        <f t="shared" si="0"/>
        <v>4188</v>
      </c>
      <c r="D11" s="12">
        <f t="shared" si="1"/>
        <v>4061</v>
      </c>
      <c r="E11" s="8">
        <v>241</v>
      </c>
      <c r="F11" s="8">
        <v>310</v>
      </c>
      <c r="G11" s="8">
        <v>119</v>
      </c>
      <c r="H11" s="15">
        <v>0</v>
      </c>
      <c r="I11" s="8">
        <v>3391</v>
      </c>
      <c r="J11" s="12">
        <f t="shared" si="2"/>
        <v>127</v>
      </c>
      <c r="K11" s="8">
        <v>19</v>
      </c>
      <c r="L11" s="8">
        <v>108</v>
      </c>
      <c r="M11" s="11"/>
    </row>
    <row r="12" spans="1:13" ht="27.75" customHeight="1">
      <c r="A12" s="4" t="s">
        <v>9</v>
      </c>
      <c r="B12" s="1">
        <v>7</v>
      </c>
      <c r="C12" s="12">
        <f t="shared" si="0"/>
        <v>74790</v>
      </c>
      <c r="D12" s="12">
        <f aca="true" t="shared" si="3" ref="D12:L12">SUM(D6:D11)</f>
        <v>74193</v>
      </c>
      <c r="E12" s="12">
        <f t="shared" si="3"/>
        <v>3613</v>
      </c>
      <c r="F12" s="12">
        <f t="shared" si="3"/>
        <v>3377</v>
      </c>
      <c r="G12" s="12">
        <f t="shared" si="3"/>
        <v>407</v>
      </c>
      <c r="H12" s="12">
        <f t="shared" si="3"/>
        <v>42640</v>
      </c>
      <c r="I12" s="12">
        <f t="shared" si="3"/>
        <v>24156</v>
      </c>
      <c r="J12" s="12">
        <f t="shared" si="3"/>
        <v>597</v>
      </c>
      <c r="K12" s="12">
        <f t="shared" si="3"/>
        <v>87</v>
      </c>
      <c r="L12" s="12">
        <f t="shared" si="3"/>
        <v>510</v>
      </c>
      <c r="M12" s="11"/>
    </row>
    <row r="13" spans="1:12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10">
    <mergeCell ref="A1:L1"/>
    <mergeCell ref="K3:L3"/>
    <mergeCell ref="J2:L2"/>
    <mergeCell ref="A2:A4"/>
    <mergeCell ref="B2:B4"/>
    <mergeCell ref="C2:C4"/>
    <mergeCell ref="D3:D4"/>
    <mergeCell ref="J3:J4"/>
    <mergeCell ref="E3:I3"/>
    <mergeCell ref="D2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1" sqref="A1:O1"/>
    </sheetView>
  </sheetViews>
  <sheetFormatPr defaultColWidth="9.140625" defaultRowHeight="15.75"/>
  <cols>
    <col min="1" max="1" width="2.140625" style="0" customWidth="1"/>
    <col min="2" max="2" width="2.57421875" style="0" customWidth="1"/>
    <col min="3" max="3" width="38.8515625" style="0" customWidth="1"/>
    <col min="4" max="4" width="4.7109375" style="0" customWidth="1"/>
    <col min="5" max="5" width="9.00390625" style="0" customWidth="1"/>
    <col min="6" max="6" width="12.00390625" style="0" customWidth="1"/>
    <col min="7" max="7" width="9.421875" style="0" customWidth="1"/>
    <col min="8" max="8" width="11.140625" style="0" customWidth="1"/>
    <col min="9" max="9" width="11.421875" style="0" customWidth="1"/>
    <col min="10" max="10" width="10.8515625" style="0" customWidth="1"/>
    <col min="11" max="11" width="12.421875" style="0" customWidth="1"/>
    <col min="12" max="12" width="11.7109375" style="0" customWidth="1"/>
    <col min="13" max="13" width="11.00390625" style="0" customWidth="1"/>
    <col min="14" max="14" width="12.57421875" style="0" customWidth="1"/>
    <col min="15" max="15" width="11.8515625" style="0" customWidth="1"/>
    <col min="16" max="255" width="9.00390625" style="0" customWidth="1"/>
  </cols>
  <sheetData>
    <row r="1" spans="1:15" ht="43.5" customHeight="1">
      <c r="A1" s="279" t="s">
        <v>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6" ht="15.75" customHeight="1">
      <c r="A2" s="284"/>
      <c r="B2" s="285"/>
      <c r="C2" s="286"/>
      <c r="D2" s="293" t="s">
        <v>37</v>
      </c>
      <c r="E2" s="296" t="s">
        <v>14</v>
      </c>
      <c r="F2" s="270" t="s">
        <v>70</v>
      </c>
      <c r="G2" s="271"/>
      <c r="H2" s="271"/>
      <c r="I2" s="271"/>
      <c r="J2" s="271"/>
      <c r="K2" s="271"/>
      <c r="L2" s="271"/>
      <c r="M2" s="271"/>
      <c r="N2" s="271"/>
      <c r="O2" s="272"/>
      <c r="P2" s="11"/>
    </row>
    <row r="3" spans="1:16" ht="15.75" customHeight="1">
      <c r="A3" s="287"/>
      <c r="B3" s="288"/>
      <c r="C3" s="289"/>
      <c r="D3" s="294"/>
      <c r="E3" s="297"/>
      <c r="F3" s="69" t="s">
        <v>71</v>
      </c>
      <c r="G3" s="69" t="s">
        <v>72</v>
      </c>
      <c r="H3" s="33" t="s">
        <v>40</v>
      </c>
      <c r="I3" s="69" t="s">
        <v>74</v>
      </c>
      <c r="J3" s="33" t="s">
        <v>40</v>
      </c>
      <c r="K3" s="69" t="s">
        <v>75</v>
      </c>
      <c r="L3" s="33" t="s">
        <v>40</v>
      </c>
      <c r="M3" s="69" t="s">
        <v>76</v>
      </c>
      <c r="N3" s="33" t="s">
        <v>40</v>
      </c>
      <c r="O3" s="69" t="s">
        <v>77</v>
      </c>
      <c r="P3" s="11"/>
    </row>
    <row r="4" spans="1:16" ht="81" customHeight="1">
      <c r="A4" s="290"/>
      <c r="B4" s="291"/>
      <c r="C4" s="292"/>
      <c r="D4" s="295"/>
      <c r="E4" s="298"/>
      <c r="F4" s="40"/>
      <c r="G4" s="40"/>
      <c r="H4" s="33" t="s">
        <v>73</v>
      </c>
      <c r="I4" s="40"/>
      <c r="J4" s="33" t="s">
        <v>73</v>
      </c>
      <c r="K4" s="41"/>
      <c r="L4" s="33" t="s">
        <v>73</v>
      </c>
      <c r="M4" s="26"/>
      <c r="N4" s="33" t="s">
        <v>73</v>
      </c>
      <c r="O4" s="40"/>
      <c r="P4" s="11"/>
    </row>
    <row r="5" spans="1:16" ht="16.5" customHeight="1">
      <c r="A5" s="270" t="s">
        <v>2</v>
      </c>
      <c r="B5" s="271"/>
      <c r="C5" s="272"/>
      <c r="D5" s="1" t="s">
        <v>11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1"/>
    </row>
    <row r="6" spans="1:17" ht="16.5">
      <c r="A6" s="17" t="s">
        <v>49</v>
      </c>
      <c r="B6" s="22"/>
      <c r="C6" s="25"/>
      <c r="D6" s="1">
        <v>1</v>
      </c>
      <c r="E6" s="12">
        <f aca="true" t="shared" si="0" ref="E6:E20">SUM(F6,G6,I6,K6,M6,O6)</f>
        <v>9898</v>
      </c>
      <c r="F6" s="12">
        <f aca="true" t="shared" si="1" ref="F6:O6">SUM(F7,F10,F11,F12,F14,F16,F17,F19,F20)</f>
        <v>77</v>
      </c>
      <c r="G6" s="12">
        <f t="shared" si="1"/>
        <v>971</v>
      </c>
      <c r="H6" s="12">
        <f t="shared" si="1"/>
        <v>464</v>
      </c>
      <c r="I6" s="12">
        <f t="shared" si="1"/>
        <v>1793</v>
      </c>
      <c r="J6" s="12">
        <f t="shared" si="1"/>
        <v>745</v>
      </c>
      <c r="K6" s="12">
        <f t="shared" si="1"/>
        <v>674</v>
      </c>
      <c r="L6" s="12">
        <f t="shared" si="1"/>
        <v>177</v>
      </c>
      <c r="M6" s="12">
        <f t="shared" si="1"/>
        <v>3758</v>
      </c>
      <c r="N6" s="12">
        <f t="shared" si="1"/>
        <v>709</v>
      </c>
      <c r="O6" s="12">
        <f t="shared" si="1"/>
        <v>2625</v>
      </c>
      <c r="P6" s="11"/>
      <c r="Q6" s="34"/>
    </row>
    <row r="7" spans="1:16" ht="16.5">
      <c r="A7" s="18" t="s">
        <v>50</v>
      </c>
      <c r="B7" s="23" t="s">
        <v>55</v>
      </c>
      <c r="C7" s="27"/>
      <c r="D7" s="1">
        <v>2</v>
      </c>
      <c r="E7" s="12">
        <f t="shared" si="0"/>
        <v>3403</v>
      </c>
      <c r="F7" s="8">
        <v>7</v>
      </c>
      <c r="G7" s="8">
        <v>761</v>
      </c>
      <c r="H7" s="8">
        <v>391</v>
      </c>
      <c r="I7" s="8">
        <v>1032</v>
      </c>
      <c r="J7" s="8">
        <v>473</v>
      </c>
      <c r="K7" s="8">
        <v>202</v>
      </c>
      <c r="L7" s="8">
        <v>45</v>
      </c>
      <c r="M7" s="8">
        <v>665</v>
      </c>
      <c r="N7" s="8">
        <v>193</v>
      </c>
      <c r="O7" s="8">
        <v>736</v>
      </c>
      <c r="P7" s="11"/>
    </row>
    <row r="8" spans="1:16" ht="16.5">
      <c r="A8" s="276" t="s">
        <v>51</v>
      </c>
      <c r="B8" s="280" t="s">
        <v>56</v>
      </c>
      <c r="C8" s="28" t="s">
        <v>66</v>
      </c>
      <c r="D8" s="1">
        <v>3</v>
      </c>
      <c r="E8" s="12">
        <f t="shared" si="0"/>
        <v>1782</v>
      </c>
      <c r="F8" s="8">
        <v>1</v>
      </c>
      <c r="G8" s="8">
        <v>633</v>
      </c>
      <c r="H8" s="8">
        <v>348</v>
      </c>
      <c r="I8" s="8">
        <v>445</v>
      </c>
      <c r="J8" s="8">
        <v>236</v>
      </c>
      <c r="K8" s="8">
        <v>97</v>
      </c>
      <c r="L8" s="8">
        <v>18</v>
      </c>
      <c r="M8" s="8">
        <v>335</v>
      </c>
      <c r="N8" s="8">
        <v>114</v>
      </c>
      <c r="O8" s="8">
        <v>271</v>
      </c>
      <c r="P8" s="11"/>
    </row>
    <row r="9" spans="1:16" ht="16.5">
      <c r="A9" s="276"/>
      <c r="B9" s="281"/>
      <c r="C9" s="29" t="s">
        <v>67</v>
      </c>
      <c r="D9" s="1">
        <v>4</v>
      </c>
      <c r="E9" s="12">
        <f t="shared" si="0"/>
        <v>117</v>
      </c>
      <c r="F9" s="8"/>
      <c r="G9" s="8">
        <v>25</v>
      </c>
      <c r="H9" s="8">
        <v>4</v>
      </c>
      <c r="I9" s="8">
        <v>35</v>
      </c>
      <c r="J9" s="8">
        <v>15</v>
      </c>
      <c r="K9" s="8">
        <v>11</v>
      </c>
      <c r="L9" s="8">
        <v>3</v>
      </c>
      <c r="M9" s="8">
        <v>19</v>
      </c>
      <c r="N9" s="8">
        <v>3</v>
      </c>
      <c r="O9" s="8">
        <v>27</v>
      </c>
      <c r="P9" s="11"/>
    </row>
    <row r="10" spans="1:16" ht="16.5">
      <c r="A10" s="276"/>
      <c r="B10" s="23" t="s">
        <v>57</v>
      </c>
      <c r="C10" s="27"/>
      <c r="D10" s="1">
        <v>5</v>
      </c>
      <c r="E10" s="12">
        <f t="shared" si="0"/>
        <v>106</v>
      </c>
      <c r="F10" s="8">
        <v>1</v>
      </c>
      <c r="G10" s="8"/>
      <c r="H10" s="8"/>
      <c r="I10" s="8">
        <v>22</v>
      </c>
      <c r="J10" s="8">
        <v>6</v>
      </c>
      <c r="K10" s="8">
        <v>5</v>
      </c>
      <c r="L10" s="8">
        <v>1</v>
      </c>
      <c r="M10" s="8">
        <v>55</v>
      </c>
      <c r="N10" s="8">
        <v>4</v>
      </c>
      <c r="O10" s="8">
        <v>23</v>
      </c>
      <c r="P10" s="11"/>
    </row>
    <row r="11" spans="1:16" ht="16.5">
      <c r="A11" s="19"/>
      <c r="B11" s="23" t="s">
        <v>58</v>
      </c>
      <c r="C11" s="27"/>
      <c r="D11" s="1">
        <v>6</v>
      </c>
      <c r="E11" s="12">
        <f t="shared" si="0"/>
        <v>585</v>
      </c>
      <c r="F11" s="8">
        <v>2</v>
      </c>
      <c r="G11" s="8">
        <v>6</v>
      </c>
      <c r="H11" s="8"/>
      <c r="I11" s="8">
        <v>39</v>
      </c>
      <c r="J11" s="8">
        <v>8</v>
      </c>
      <c r="K11" s="8">
        <v>1</v>
      </c>
      <c r="L11" s="8"/>
      <c r="M11" s="8">
        <v>415</v>
      </c>
      <c r="N11" s="8">
        <v>31</v>
      </c>
      <c r="O11" s="8">
        <v>122</v>
      </c>
      <c r="P11" s="11"/>
    </row>
    <row r="12" spans="1:16" ht="16.5">
      <c r="A12" s="274" t="s">
        <v>52</v>
      </c>
      <c r="B12" s="23" t="s">
        <v>59</v>
      </c>
      <c r="C12" s="27"/>
      <c r="D12" s="1">
        <v>7</v>
      </c>
      <c r="E12" s="12">
        <f t="shared" si="0"/>
        <v>1105</v>
      </c>
      <c r="F12" s="8">
        <v>6</v>
      </c>
      <c r="G12" s="8">
        <v>23</v>
      </c>
      <c r="H12" s="8">
        <v>10</v>
      </c>
      <c r="I12" s="8">
        <v>170</v>
      </c>
      <c r="J12" s="8">
        <v>64</v>
      </c>
      <c r="K12" s="8">
        <v>44</v>
      </c>
      <c r="L12" s="8">
        <v>11</v>
      </c>
      <c r="M12" s="8">
        <v>654</v>
      </c>
      <c r="N12" s="8">
        <v>100</v>
      </c>
      <c r="O12" s="8">
        <v>208</v>
      </c>
      <c r="P12" s="11"/>
    </row>
    <row r="13" spans="1:16" ht="16.5">
      <c r="A13" s="274"/>
      <c r="B13" s="24"/>
      <c r="C13" s="30" t="s">
        <v>68</v>
      </c>
      <c r="D13" s="1">
        <v>8</v>
      </c>
      <c r="E13" s="12">
        <f t="shared" si="0"/>
        <v>69</v>
      </c>
      <c r="F13" s="8">
        <v>1</v>
      </c>
      <c r="G13" s="8">
        <v>2</v>
      </c>
      <c r="H13" s="8">
        <v>1</v>
      </c>
      <c r="I13" s="8">
        <v>31</v>
      </c>
      <c r="J13" s="8">
        <v>13</v>
      </c>
      <c r="K13" s="8">
        <v>3</v>
      </c>
      <c r="L13" s="8"/>
      <c r="M13" s="8">
        <v>19</v>
      </c>
      <c r="N13" s="8">
        <v>3</v>
      </c>
      <c r="O13" s="8">
        <v>13</v>
      </c>
      <c r="P13" s="11"/>
    </row>
    <row r="14" spans="1:16" ht="16.5">
      <c r="A14" s="20"/>
      <c r="B14" s="23" t="s">
        <v>60</v>
      </c>
      <c r="C14" s="27"/>
      <c r="D14" s="1">
        <v>9</v>
      </c>
      <c r="E14" s="12">
        <f t="shared" si="0"/>
        <v>81</v>
      </c>
      <c r="F14" s="8"/>
      <c r="G14" s="8"/>
      <c r="H14" s="8"/>
      <c r="I14" s="8">
        <v>3</v>
      </c>
      <c r="J14" s="8">
        <v>1</v>
      </c>
      <c r="K14" s="8">
        <v>1</v>
      </c>
      <c r="L14" s="8">
        <v>1</v>
      </c>
      <c r="M14" s="8">
        <v>57</v>
      </c>
      <c r="N14" s="8">
        <v>23</v>
      </c>
      <c r="O14" s="8">
        <v>20</v>
      </c>
      <c r="P14" s="11"/>
    </row>
    <row r="15" spans="1:16" ht="16.5">
      <c r="A15" s="275" t="s">
        <v>53</v>
      </c>
      <c r="B15" s="24"/>
      <c r="C15" s="30" t="s">
        <v>69</v>
      </c>
      <c r="D15" s="1">
        <v>10</v>
      </c>
      <c r="E15" s="12">
        <f t="shared" si="0"/>
        <v>24</v>
      </c>
      <c r="F15" s="8"/>
      <c r="G15" s="8"/>
      <c r="H15" s="8"/>
      <c r="I15" s="8"/>
      <c r="J15" s="8"/>
      <c r="K15" s="8"/>
      <c r="L15" s="8"/>
      <c r="M15" s="8">
        <v>16</v>
      </c>
      <c r="N15" s="8">
        <v>3</v>
      </c>
      <c r="O15" s="8">
        <v>8</v>
      </c>
      <c r="P15" s="11"/>
    </row>
    <row r="16" spans="1:16" ht="16.5">
      <c r="A16" s="275"/>
      <c r="B16" s="282" t="s">
        <v>61</v>
      </c>
      <c r="C16" s="283"/>
      <c r="D16" s="1">
        <v>11</v>
      </c>
      <c r="E16" s="12">
        <f t="shared" si="0"/>
        <v>4</v>
      </c>
      <c r="F16" s="8"/>
      <c r="G16" s="8"/>
      <c r="H16" s="8"/>
      <c r="I16" s="8"/>
      <c r="J16" s="8"/>
      <c r="K16" s="8"/>
      <c r="L16" s="8"/>
      <c r="M16" s="8">
        <v>2</v>
      </c>
      <c r="N16" s="8">
        <v>2</v>
      </c>
      <c r="O16" s="8">
        <v>2</v>
      </c>
      <c r="P16" s="11"/>
    </row>
    <row r="17" spans="1:16" ht="16.5">
      <c r="A17" s="275"/>
      <c r="B17" s="23" t="s">
        <v>62</v>
      </c>
      <c r="C17" s="27"/>
      <c r="D17" s="1">
        <v>12</v>
      </c>
      <c r="E17" s="12">
        <f t="shared" si="0"/>
        <v>89</v>
      </c>
      <c r="F17" s="8">
        <v>1</v>
      </c>
      <c r="G17" s="8">
        <v>6</v>
      </c>
      <c r="H17" s="8">
        <v>2</v>
      </c>
      <c r="I17" s="8">
        <v>24</v>
      </c>
      <c r="J17" s="8">
        <v>11</v>
      </c>
      <c r="K17" s="8">
        <v>2</v>
      </c>
      <c r="L17" s="8"/>
      <c r="M17" s="8">
        <v>46</v>
      </c>
      <c r="N17" s="8">
        <v>17</v>
      </c>
      <c r="O17" s="8">
        <v>10</v>
      </c>
      <c r="P17" s="11"/>
    </row>
    <row r="18" spans="1:16" ht="27.75" customHeight="1">
      <c r="A18" s="275"/>
      <c r="B18" s="277" t="s">
        <v>63</v>
      </c>
      <c r="C18" s="278"/>
      <c r="D18" s="1">
        <v>13</v>
      </c>
      <c r="E18" s="12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</row>
    <row r="19" spans="1:16" ht="16.5">
      <c r="A19" s="275"/>
      <c r="B19" s="282" t="s">
        <v>64</v>
      </c>
      <c r="C19" s="283"/>
      <c r="D19" s="1">
        <v>14</v>
      </c>
      <c r="E19" s="12">
        <f t="shared" si="0"/>
        <v>269</v>
      </c>
      <c r="F19" s="8">
        <v>1</v>
      </c>
      <c r="G19" s="8">
        <v>19</v>
      </c>
      <c r="H19" s="8">
        <v>15</v>
      </c>
      <c r="I19" s="8">
        <v>23</v>
      </c>
      <c r="J19" s="8">
        <v>7</v>
      </c>
      <c r="K19" s="8">
        <v>6</v>
      </c>
      <c r="L19" s="8"/>
      <c r="M19" s="8">
        <v>50</v>
      </c>
      <c r="N19" s="8">
        <v>18</v>
      </c>
      <c r="O19" s="8">
        <v>170</v>
      </c>
      <c r="P19" s="11"/>
    </row>
    <row r="20" spans="1:16" ht="16.5">
      <c r="A20" s="21" t="s">
        <v>54</v>
      </c>
      <c r="B20" s="273" t="s">
        <v>65</v>
      </c>
      <c r="C20" s="273"/>
      <c r="D20" s="1">
        <v>15</v>
      </c>
      <c r="E20" s="12">
        <f t="shared" si="0"/>
        <v>4256</v>
      </c>
      <c r="F20" s="8">
        <v>59</v>
      </c>
      <c r="G20" s="8">
        <v>156</v>
      </c>
      <c r="H20" s="8">
        <v>46</v>
      </c>
      <c r="I20" s="8">
        <v>480</v>
      </c>
      <c r="J20" s="8">
        <v>175</v>
      </c>
      <c r="K20" s="8">
        <v>413</v>
      </c>
      <c r="L20" s="8">
        <v>119</v>
      </c>
      <c r="M20" s="8">
        <v>1814</v>
      </c>
      <c r="N20" s="8">
        <v>321</v>
      </c>
      <c r="O20" s="8">
        <v>1334</v>
      </c>
      <c r="P20" s="11"/>
    </row>
    <row r="21" spans="1:15" ht="15.75">
      <c r="A21" s="14"/>
      <c r="B21" s="14"/>
      <c r="C21" s="14"/>
      <c r="D21" s="3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ht="15.75">
      <c r="D22" s="32"/>
    </row>
    <row r="23" ht="15.75">
      <c r="D23" s="32"/>
    </row>
    <row r="24" ht="15.75">
      <c r="D24" s="32"/>
    </row>
    <row r="25" ht="15.75">
      <c r="D25" s="32"/>
    </row>
    <row r="26" ht="15.75">
      <c r="D26" s="32"/>
    </row>
    <row r="27" ht="15.75">
      <c r="D27" s="32"/>
    </row>
    <row r="28" ht="15.75">
      <c r="D28" s="32"/>
    </row>
    <row r="29" ht="15.75">
      <c r="D29" s="32"/>
    </row>
    <row r="30" ht="15.75">
      <c r="D30" s="32"/>
    </row>
    <row r="31" ht="15.75">
      <c r="D31" s="32"/>
    </row>
  </sheetData>
  <sheetProtection/>
  <mergeCells count="20">
    <mergeCell ref="F2:O2"/>
    <mergeCell ref="A1:O1"/>
    <mergeCell ref="B8:B9"/>
    <mergeCell ref="B19:C19"/>
    <mergeCell ref="A2:C4"/>
    <mergeCell ref="D2:D4"/>
    <mergeCell ref="E2:E4"/>
    <mergeCell ref="F3:F4"/>
    <mergeCell ref="O3:O4"/>
    <mergeCell ref="B16:C16"/>
    <mergeCell ref="A5:C5"/>
    <mergeCell ref="B20:C20"/>
    <mergeCell ref="A12:A13"/>
    <mergeCell ref="A15:A19"/>
    <mergeCell ref="A8:A10"/>
    <mergeCell ref="B18:C18"/>
    <mergeCell ref="G3:G4"/>
    <mergeCell ref="I3:I4"/>
    <mergeCell ref="K3:K4"/>
    <mergeCell ref="M3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R1"/>
    </sheetView>
  </sheetViews>
  <sheetFormatPr defaultColWidth="9.140625" defaultRowHeight="15.75"/>
  <cols>
    <col min="1" max="1" width="2.421875" style="0" customWidth="1"/>
    <col min="2" max="2" width="2.140625" style="0" customWidth="1"/>
    <col min="3" max="3" width="42.140625" style="0" customWidth="1"/>
    <col min="4" max="4" width="3.7109375" style="0" customWidth="1"/>
    <col min="5" max="5" width="8.7109375" style="0" customWidth="1"/>
    <col min="6" max="6" width="9.421875" style="0" customWidth="1"/>
    <col min="7" max="7" width="12.140625" style="0" customWidth="1"/>
    <col min="8" max="8" width="10.57421875" style="0" customWidth="1"/>
    <col min="9" max="9" width="12.57421875" style="0" customWidth="1"/>
    <col min="10" max="10" width="10.28125" style="0" customWidth="1"/>
    <col min="11" max="11" width="7.28125" style="0" customWidth="1"/>
    <col min="12" max="12" width="8.7109375" style="0" customWidth="1"/>
    <col min="13" max="14" width="11.8515625" style="0" customWidth="1"/>
    <col min="15" max="15" width="7.00390625" style="0" customWidth="1"/>
    <col min="16" max="16" width="9.7109375" style="0" customWidth="1"/>
    <col min="17" max="17" width="10.00390625" style="0" customWidth="1"/>
    <col min="18" max="18" width="11.57421875" style="0" customWidth="1"/>
    <col min="19" max="16384" width="10.28125" style="0" customWidth="1"/>
  </cols>
  <sheetData>
    <row r="1" spans="1:18" ht="20.25">
      <c r="A1" s="305" t="s">
        <v>78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9" ht="15.75">
      <c r="A2" s="307"/>
      <c r="B2" s="307"/>
      <c r="C2" s="307"/>
      <c r="D2" s="306" t="s">
        <v>106</v>
      </c>
      <c r="E2" s="307" t="s">
        <v>14</v>
      </c>
      <c r="F2" s="302" t="s">
        <v>107</v>
      </c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306" t="s">
        <v>118</v>
      </c>
      <c r="R2" s="35" t="s">
        <v>21</v>
      </c>
      <c r="S2" s="11"/>
    </row>
    <row r="3" spans="1:19" ht="93.75" customHeight="1">
      <c r="A3" s="307"/>
      <c r="B3" s="307"/>
      <c r="C3" s="307"/>
      <c r="D3" s="306"/>
      <c r="E3" s="307"/>
      <c r="F3" s="43" t="s">
        <v>108</v>
      </c>
      <c r="G3" s="43" t="s">
        <v>109</v>
      </c>
      <c r="H3" s="43" t="s">
        <v>110</v>
      </c>
      <c r="I3" s="43" t="s">
        <v>111</v>
      </c>
      <c r="J3" s="43" t="s">
        <v>112</v>
      </c>
      <c r="K3" s="43" t="s">
        <v>113</v>
      </c>
      <c r="L3" s="43" t="s">
        <v>114</v>
      </c>
      <c r="M3" s="43" t="s">
        <v>115</v>
      </c>
      <c r="N3" s="43" t="s">
        <v>116</v>
      </c>
      <c r="O3" s="43" t="s">
        <v>77</v>
      </c>
      <c r="P3" s="43" t="s">
        <v>117</v>
      </c>
      <c r="Q3" s="306"/>
      <c r="R3" s="43" t="s">
        <v>119</v>
      </c>
      <c r="S3" s="11"/>
    </row>
    <row r="4" spans="1:19" ht="14.25" customHeight="1">
      <c r="A4" s="302" t="s">
        <v>2</v>
      </c>
      <c r="B4" s="303"/>
      <c r="C4" s="304"/>
      <c r="D4" s="44" t="s">
        <v>11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11"/>
    </row>
    <row r="5" spans="1:19" ht="31.5" customHeight="1">
      <c r="A5" s="301" t="s">
        <v>79</v>
      </c>
      <c r="B5" s="301"/>
      <c r="C5" s="301"/>
      <c r="D5" s="45">
        <v>1</v>
      </c>
      <c r="E5" s="49">
        <f aca="true" t="shared" si="0" ref="E5:E21">SUM(F5:O5)</f>
        <v>1437</v>
      </c>
      <c r="F5" s="49">
        <f aca="true" t="shared" si="1" ref="F5:R5">SUM(F6,F18:F21)</f>
        <v>158</v>
      </c>
      <c r="G5" s="49">
        <f t="shared" si="1"/>
        <v>5</v>
      </c>
      <c r="H5" s="49">
        <f t="shared" si="1"/>
        <v>4</v>
      </c>
      <c r="I5" s="49">
        <f t="shared" si="1"/>
        <v>203</v>
      </c>
      <c r="J5" s="49">
        <f t="shared" si="1"/>
        <v>0</v>
      </c>
      <c r="K5" s="49">
        <f t="shared" si="1"/>
        <v>22</v>
      </c>
      <c r="L5" s="49">
        <f t="shared" si="1"/>
        <v>0</v>
      </c>
      <c r="M5" s="49">
        <f t="shared" si="1"/>
        <v>2</v>
      </c>
      <c r="N5" s="49">
        <f t="shared" si="1"/>
        <v>2</v>
      </c>
      <c r="O5" s="49">
        <f t="shared" si="1"/>
        <v>1041</v>
      </c>
      <c r="P5" s="49">
        <f t="shared" si="1"/>
        <v>385</v>
      </c>
      <c r="Q5" s="49">
        <f t="shared" si="1"/>
        <v>549</v>
      </c>
      <c r="R5" s="49">
        <f t="shared" si="1"/>
        <v>433</v>
      </c>
      <c r="S5" s="11"/>
    </row>
    <row r="6" spans="1:19" ht="22.5" customHeight="1">
      <c r="A6" s="35"/>
      <c r="B6" s="300" t="s">
        <v>89</v>
      </c>
      <c r="C6" s="300"/>
      <c r="D6" s="45">
        <v>2</v>
      </c>
      <c r="E6" s="49">
        <f t="shared" si="0"/>
        <v>489</v>
      </c>
      <c r="F6" s="49">
        <f aca="true" t="shared" si="2" ref="F6:R6">SUM(F7:F8,F12:F17)</f>
        <v>157</v>
      </c>
      <c r="G6" s="49">
        <f t="shared" si="2"/>
        <v>4</v>
      </c>
      <c r="H6" s="49">
        <f t="shared" si="2"/>
        <v>4</v>
      </c>
      <c r="I6" s="49">
        <f t="shared" si="2"/>
        <v>201</v>
      </c>
      <c r="J6" s="49">
        <f t="shared" si="2"/>
        <v>0</v>
      </c>
      <c r="K6" s="49">
        <f t="shared" si="2"/>
        <v>2</v>
      </c>
      <c r="L6" s="49">
        <f t="shared" si="2"/>
        <v>0</v>
      </c>
      <c r="M6" s="49">
        <f t="shared" si="2"/>
        <v>0</v>
      </c>
      <c r="N6" s="49">
        <f t="shared" si="2"/>
        <v>1</v>
      </c>
      <c r="O6" s="49">
        <f t="shared" si="2"/>
        <v>120</v>
      </c>
      <c r="P6" s="49">
        <f t="shared" si="2"/>
        <v>1</v>
      </c>
      <c r="Q6" s="49">
        <f t="shared" si="2"/>
        <v>161</v>
      </c>
      <c r="R6" s="49">
        <f t="shared" si="2"/>
        <v>138</v>
      </c>
      <c r="S6" s="11"/>
    </row>
    <row r="7" spans="1:19" ht="16.5" customHeight="1">
      <c r="A7" s="35"/>
      <c r="B7" s="35"/>
      <c r="C7" s="36" t="s">
        <v>96</v>
      </c>
      <c r="D7" s="44">
        <v>3</v>
      </c>
      <c r="E7" s="49">
        <f t="shared" si="0"/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1"/>
    </row>
    <row r="8" spans="1:19" ht="57" customHeight="1">
      <c r="A8" s="35" t="s">
        <v>50</v>
      </c>
      <c r="B8" s="35" t="s">
        <v>88</v>
      </c>
      <c r="C8" s="39" t="s">
        <v>97</v>
      </c>
      <c r="D8" s="45">
        <v>4</v>
      </c>
      <c r="E8" s="49">
        <f t="shared" si="0"/>
        <v>224</v>
      </c>
      <c r="F8" s="8">
        <v>157</v>
      </c>
      <c r="G8" s="8"/>
      <c r="H8" s="8"/>
      <c r="I8" s="8"/>
      <c r="J8" s="8"/>
      <c r="K8" s="8"/>
      <c r="L8" s="8"/>
      <c r="M8" s="8"/>
      <c r="N8" s="8">
        <v>1</v>
      </c>
      <c r="O8" s="8">
        <v>66</v>
      </c>
      <c r="P8" s="8"/>
      <c r="Q8" s="8">
        <v>93</v>
      </c>
      <c r="R8" s="8">
        <v>84</v>
      </c>
      <c r="S8" s="11"/>
    </row>
    <row r="9" spans="1:19" ht="15.75" customHeight="1">
      <c r="A9" s="35"/>
      <c r="B9" s="36"/>
      <c r="C9" s="39" t="s">
        <v>98</v>
      </c>
      <c r="D9" s="45">
        <v>5</v>
      </c>
      <c r="E9" s="49">
        <f t="shared" si="0"/>
        <v>65</v>
      </c>
      <c r="F9" s="8">
        <v>63</v>
      </c>
      <c r="G9" s="8"/>
      <c r="H9" s="8"/>
      <c r="I9" s="8"/>
      <c r="J9" s="8"/>
      <c r="K9" s="8"/>
      <c r="L9" s="8"/>
      <c r="M9" s="8"/>
      <c r="N9" s="8"/>
      <c r="O9" s="8">
        <v>2</v>
      </c>
      <c r="P9" s="8"/>
      <c r="Q9" s="8">
        <v>28</v>
      </c>
      <c r="R9" s="8">
        <v>26</v>
      </c>
      <c r="S9" s="11"/>
    </row>
    <row r="10" spans="1:19" ht="15.75" customHeight="1">
      <c r="A10" s="35"/>
      <c r="B10" s="35" t="s">
        <v>54</v>
      </c>
      <c r="C10" s="36" t="s">
        <v>99</v>
      </c>
      <c r="D10" s="45">
        <v>6</v>
      </c>
      <c r="E10" s="49">
        <f t="shared" si="0"/>
        <v>18</v>
      </c>
      <c r="F10" s="8">
        <v>17</v>
      </c>
      <c r="G10" s="8"/>
      <c r="H10" s="8"/>
      <c r="I10" s="8"/>
      <c r="J10" s="8"/>
      <c r="K10" s="8"/>
      <c r="L10" s="8"/>
      <c r="M10" s="8"/>
      <c r="N10" s="8"/>
      <c r="O10" s="8">
        <v>1</v>
      </c>
      <c r="P10" s="8"/>
      <c r="Q10" s="8">
        <v>7</v>
      </c>
      <c r="R10" s="8">
        <v>7</v>
      </c>
      <c r="S10" s="11"/>
    </row>
    <row r="11" spans="1:19" ht="15.75" customHeight="1">
      <c r="A11" s="35" t="s">
        <v>80</v>
      </c>
      <c r="B11" s="35"/>
      <c r="C11" s="39" t="s">
        <v>100</v>
      </c>
      <c r="D11" s="45">
        <v>7</v>
      </c>
      <c r="E11" s="49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</row>
    <row r="12" spans="1:19" ht="36" customHeight="1">
      <c r="A12" s="35" t="s">
        <v>81</v>
      </c>
      <c r="B12" s="35"/>
      <c r="C12" s="39" t="s">
        <v>101</v>
      </c>
      <c r="D12" s="45">
        <v>8</v>
      </c>
      <c r="E12" s="49">
        <f t="shared" si="0"/>
        <v>4</v>
      </c>
      <c r="F12" s="8"/>
      <c r="G12" s="8"/>
      <c r="H12" s="8"/>
      <c r="I12" s="8"/>
      <c r="J12" s="8"/>
      <c r="K12" s="8"/>
      <c r="L12" s="8"/>
      <c r="M12" s="8"/>
      <c r="N12" s="8"/>
      <c r="O12" s="8">
        <v>4</v>
      </c>
      <c r="P12" s="8">
        <v>1</v>
      </c>
      <c r="Q12" s="8">
        <v>1</v>
      </c>
      <c r="R12" s="8">
        <v>1</v>
      </c>
      <c r="S12" s="11"/>
    </row>
    <row r="13" spans="1:19" ht="27.75" customHeight="1">
      <c r="A13" s="35" t="s">
        <v>82</v>
      </c>
      <c r="B13" s="35" t="s">
        <v>90</v>
      </c>
      <c r="C13" s="39" t="s">
        <v>102</v>
      </c>
      <c r="D13" s="45">
        <v>9</v>
      </c>
      <c r="E13" s="49">
        <f t="shared" si="0"/>
        <v>4</v>
      </c>
      <c r="F13" s="8"/>
      <c r="G13" s="8"/>
      <c r="H13" s="8">
        <v>2</v>
      </c>
      <c r="I13" s="8"/>
      <c r="J13" s="8"/>
      <c r="K13" s="8"/>
      <c r="L13" s="8"/>
      <c r="M13" s="8"/>
      <c r="N13" s="8"/>
      <c r="O13" s="8">
        <v>2</v>
      </c>
      <c r="P13" s="8"/>
      <c r="Q13" s="8"/>
      <c r="R13" s="8"/>
      <c r="S13" s="11"/>
    </row>
    <row r="14" spans="1:19" ht="30" customHeight="1">
      <c r="A14" s="36"/>
      <c r="B14" s="35" t="s">
        <v>84</v>
      </c>
      <c r="C14" s="39" t="s">
        <v>103</v>
      </c>
      <c r="D14" s="45">
        <v>10</v>
      </c>
      <c r="E14" s="49">
        <f t="shared" si="0"/>
        <v>12</v>
      </c>
      <c r="F14" s="8"/>
      <c r="G14" s="8"/>
      <c r="H14" s="8"/>
      <c r="I14" s="8"/>
      <c r="J14" s="8"/>
      <c r="K14" s="8"/>
      <c r="L14" s="8"/>
      <c r="M14" s="8"/>
      <c r="N14" s="8"/>
      <c r="O14" s="8">
        <v>12</v>
      </c>
      <c r="P14" s="8"/>
      <c r="Q14" s="8"/>
      <c r="R14" s="8"/>
      <c r="S14" s="11"/>
    </row>
    <row r="15" spans="1:19" ht="39" customHeight="1">
      <c r="A15" s="35" t="s">
        <v>83</v>
      </c>
      <c r="B15" s="35" t="s">
        <v>91</v>
      </c>
      <c r="C15" s="39" t="s">
        <v>357</v>
      </c>
      <c r="D15" s="45">
        <v>11</v>
      </c>
      <c r="E15" s="49">
        <f t="shared" si="0"/>
        <v>4</v>
      </c>
      <c r="F15" s="8"/>
      <c r="G15" s="8"/>
      <c r="H15" s="8">
        <v>1</v>
      </c>
      <c r="I15" s="8"/>
      <c r="J15" s="8"/>
      <c r="K15" s="8"/>
      <c r="L15" s="8"/>
      <c r="M15" s="8"/>
      <c r="N15" s="8"/>
      <c r="O15" s="8">
        <v>3</v>
      </c>
      <c r="P15" s="8"/>
      <c r="Q15" s="8"/>
      <c r="R15" s="8"/>
      <c r="S15" s="11"/>
    </row>
    <row r="16" spans="1:19" ht="30" customHeight="1">
      <c r="A16" s="35" t="s">
        <v>84</v>
      </c>
      <c r="B16" s="35"/>
      <c r="C16" s="39" t="s">
        <v>104</v>
      </c>
      <c r="D16" s="45">
        <v>12</v>
      </c>
      <c r="E16" s="49">
        <f t="shared" si="0"/>
        <v>232</v>
      </c>
      <c r="F16" s="8"/>
      <c r="G16" s="8">
        <v>4</v>
      </c>
      <c r="H16" s="8">
        <v>1</v>
      </c>
      <c r="I16" s="8">
        <v>201</v>
      </c>
      <c r="J16" s="8"/>
      <c r="K16" s="8"/>
      <c r="L16" s="8"/>
      <c r="M16" s="8"/>
      <c r="N16" s="8"/>
      <c r="O16" s="8">
        <v>26</v>
      </c>
      <c r="P16" s="8"/>
      <c r="Q16" s="8">
        <v>65</v>
      </c>
      <c r="R16" s="8">
        <v>52</v>
      </c>
      <c r="S16" s="11"/>
    </row>
    <row r="17" spans="1:19" ht="30" customHeight="1">
      <c r="A17" s="35" t="s">
        <v>85</v>
      </c>
      <c r="B17" s="35"/>
      <c r="C17" s="38" t="s">
        <v>105</v>
      </c>
      <c r="D17" s="45">
        <v>13</v>
      </c>
      <c r="E17" s="49">
        <f t="shared" si="0"/>
        <v>9</v>
      </c>
      <c r="F17" s="8"/>
      <c r="G17" s="8"/>
      <c r="H17" s="8"/>
      <c r="I17" s="8"/>
      <c r="J17" s="8"/>
      <c r="K17" s="8">
        <v>2</v>
      </c>
      <c r="L17" s="8"/>
      <c r="M17" s="8"/>
      <c r="N17" s="8"/>
      <c r="O17" s="8">
        <v>7</v>
      </c>
      <c r="P17" s="8"/>
      <c r="Q17" s="8">
        <v>2</v>
      </c>
      <c r="R17" s="8">
        <v>1</v>
      </c>
      <c r="S17" s="11"/>
    </row>
    <row r="18" spans="1:19" ht="30" customHeight="1">
      <c r="A18" s="35" t="s">
        <v>86</v>
      </c>
      <c r="B18" s="300" t="s">
        <v>92</v>
      </c>
      <c r="C18" s="300"/>
      <c r="D18" s="45">
        <v>14</v>
      </c>
      <c r="E18" s="49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/>
    </row>
    <row r="19" spans="1:19" ht="24.75" customHeight="1">
      <c r="A19" s="35" t="s">
        <v>87</v>
      </c>
      <c r="B19" s="300" t="s">
        <v>93</v>
      </c>
      <c r="C19" s="300"/>
      <c r="D19" s="45">
        <v>15</v>
      </c>
      <c r="E19" s="49">
        <f t="shared" si="0"/>
        <v>111</v>
      </c>
      <c r="F19" s="8"/>
      <c r="G19" s="8">
        <v>1</v>
      </c>
      <c r="H19" s="8"/>
      <c r="I19" s="8"/>
      <c r="J19" s="8"/>
      <c r="K19" s="8">
        <v>2</v>
      </c>
      <c r="L19" s="8"/>
      <c r="M19" s="8"/>
      <c r="N19" s="8"/>
      <c r="O19" s="8">
        <v>108</v>
      </c>
      <c r="P19" s="8">
        <v>26</v>
      </c>
      <c r="Q19" s="8">
        <v>45</v>
      </c>
      <c r="R19" s="8">
        <v>34</v>
      </c>
      <c r="S19" s="11"/>
    </row>
    <row r="20" spans="1:19" ht="23.25" customHeight="1">
      <c r="A20" s="36"/>
      <c r="B20" s="300" t="s">
        <v>94</v>
      </c>
      <c r="C20" s="300"/>
      <c r="D20" s="45">
        <v>16</v>
      </c>
      <c r="E20" s="49">
        <f t="shared" si="0"/>
        <v>639</v>
      </c>
      <c r="F20" s="8"/>
      <c r="G20" s="8"/>
      <c r="H20" s="8"/>
      <c r="I20" s="8">
        <v>1</v>
      </c>
      <c r="J20" s="8"/>
      <c r="K20" s="8">
        <v>18</v>
      </c>
      <c r="L20" s="8"/>
      <c r="M20" s="8"/>
      <c r="N20" s="8"/>
      <c r="O20" s="8">
        <v>620</v>
      </c>
      <c r="P20" s="8">
        <v>351</v>
      </c>
      <c r="Q20" s="8">
        <v>265</v>
      </c>
      <c r="R20" s="8">
        <v>209</v>
      </c>
      <c r="S20" s="11"/>
    </row>
    <row r="21" spans="1:19" ht="54.75" customHeight="1">
      <c r="A21" s="35" t="s">
        <v>88</v>
      </c>
      <c r="B21" s="300" t="s">
        <v>95</v>
      </c>
      <c r="C21" s="300"/>
      <c r="D21" s="45">
        <v>17</v>
      </c>
      <c r="E21" s="49">
        <f t="shared" si="0"/>
        <v>198</v>
      </c>
      <c r="F21" s="8">
        <v>1</v>
      </c>
      <c r="G21" s="8"/>
      <c r="H21" s="8"/>
      <c r="I21" s="8">
        <v>1</v>
      </c>
      <c r="J21" s="8"/>
      <c r="K21" s="8"/>
      <c r="L21" s="8"/>
      <c r="M21" s="8">
        <v>2</v>
      </c>
      <c r="N21" s="8">
        <v>1</v>
      </c>
      <c r="O21" s="8">
        <v>193</v>
      </c>
      <c r="P21" s="8">
        <v>7</v>
      </c>
      <c r="Q21" s="8">
        <v>78</v>
      </c>
      <c r="R21" s="8">
        <v>52</v>
      </c>
      <c r="S21" s="11"/>
    </row>
    <row r="22" spans="1:18" ht="12.75" customHeight="1">
      <c r="A22" s="37"/>
      <c r="B22" s="37"/>
      <c r="C22" s="42"/>
      <c r="D22" s="46"/>
      <c r="E22" s="46"/>
      <c r="F22" s="46"/>
      <c r="G22" s="46"/>
      <c r="H22" s="46"/>
      <c r="I22" s="46"/>
      <c r="J22" s="46"/>
      <c r="K22" s="47"/>
      <c r="L22" s="299"/>
      <c r="M22" s="299"/>
      <c r="N22" s="299"/>
      <c r="O22" s="299"/>
      <c r="P22" s="299"/>
      <c r="Q22" s="299"/>
      <c r="R22" s="48"/>
    </row>
  </sheetData>
  <sheetProtection/>
  <mergeCells count="14">
    <mergeCell ref="A4:C4"/>
    <mergeCell ref="F2:P2"/>
    <mergeCell ref="A1:R1"/>
    <mergeCell ref="D2:D3"/>
    <mergeCell ref="A2:C3"/>
    <mergeCell ref="E2:E3"/>
    <mergeCell ref="Q2:Q3"/>
    <mergeCell ref="L22:Q22"/>
    <mergeCell ref="B6:C6"/>
    <mergeCell ref="A5:C5"/>
    <mergeCell ref="B21:C21"/>
    <mergeCell ref="B20:C20"/>
    <mergeCell ref="B18:C18"/>
    <mergeCell ref="B19:C19"/>
  </mergeCells>
  <printOptions/>
  <pageMargins left="0.3937007874015748" right="0" top="0.5905511811023623" bottom="0.3937007874015748" header="0.07874015748031496" footer="0.2755905511811024"/>
  <pageSetup horizontalDpi="180" verticalDpi="180" orientation="landscape" paperSize="9" scale="74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A1" sqref="A1:N1"/>
    </sheetView>
  </sheetViews>
  <sheetFormatPr defaultColWidth="9.140625" defaultRowHeight="15.75"/>
  <cols>
    <col min="1" max="1" width="22.28125" style="0" customWidth="1"/>
    <col min="2" max="2" width="2.57421875" style="0" customWidth="1"/>
    <col min="3" max="3" width="13.421875" style="0" customWidth="1"/>
    <col min="4" max="4" width="11.57421875" style="0" customWidth="1"/>
    <col min="5" max="5" width="15.8515625" style="0" customWidth="1"/>
    <col min="6" max="6" width="15.140625" style="0" customWidth="1"/>
    <col min="7" max="7" width="14.8515625" style="0" customWidth="1"/>
    <col min="8" max="8" width="11.421875" style="0" customWidth="1"/>
    <col min="9" max="9" width="8.421875" style="0" customWidth="1"/>
    <col min="10" max="10" width="14.00390625" style="0" customWidth="1"/>
    <col min="11" max="11" width="9.7109375" style="0" customWidth="1"/>
    <col min="12" max="12" width="11.57421875" style="0" customWidth="1"/>
    <col min="13" max="13" width="14.421875" style="0" customWidth="1"/>
    <col min="14" max="14" width="15.28125" style="0" customWidth="1"/>
    <col min="15" max="255" width="9.00390625" style="0" customWidth="1"/>
  </cols>
  <sheetData>
    <row r="1" spans="1:14" ht="59.25" customHeight="1">
      <c r="A1" s="312" t="s">
        <v>120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ht="49.5" customHeight="1">
      <c r="A2" s="50"/>
    </row>
    <row r="3" spans="1:14" ht="21" customHeight="1">
      <c r="A3" s="312" t="s">
        <v>121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21" customHeight="1">
      <c r="A4" s="5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ht="15.75" customHeight="1">
      <c r="A5" s="52"/>
      <c r="B5" s="313" t="s">
        <v>130</v>
      </c>
      <c r="C5" s="314" t="s">
        <v>133</v>
      </c>
      <c r="D5" s="309" t="s">
        <v>134</v>
      </c>
      <c r="E5" s="310"/>
      <c r="F5" s="310"/>
      <c r="G5" s="310"/>
      <c r="H5" s="310"/>
      <c r="I5" s="311"/>
      <c r="J5" s="314" t="s">
        <v>142</v>
      </c>
      <c r="K5" s="72" t="s">
        <v>15</v>
      </c>
      <c r="L5" s="314" t="s">
        <v>144</v>
      </c>
      <c r="M5" s="314" t="s">
        <v>145</v>
      </c>
      <c r="N5" s="72" t="s">
        <v>15</v>
      </c>
      <c r="O5" s="11"/>
    </row>
    <row r="6" spans="1:15" ht="15.75" customHeight="1">
      <c r="A6" s="53"/>
      <c r="B6" s="313"/>
      <c r="C6" s="314"/>
      <c r="D6" s="314" t="s">
        <v>135</v>
      </c>
      <c r="E6" s="309" t="s">
        <v>136</v>
      </c>
      <c r="F6" s="310"/>
      <c r="G6" s="310"/>
      <c r="H6" s="310"/>
      <c r="I6" s="311"/>
      <c r="J6" s="306"/>
      <c r="K6" s="306" t="s">
        <v>143</v>
      </c>
      <c r="L6" s="306"/>
      <c r="M6" s="306"/>
      <c r="N6" s="306" t="s">
        <v>146</v>
      </c>
      <c r="O6" s="11"/>
    </row>
    <row r="7" spans="1:15" ht="88.5" customHeight="1">
      <c r="A7" s="54"/>
      <c r="B7" s="313"/>
      <c r="C7" s="314"/>
      <c r="D7" s="314"/>
      <c r="E7" s="66" t="s">
        <v>137</v>
      </c>
      <c r="F7" s="66" t="s">
        <v>138</v>
      </c>
      <c r="G7" s="66" t="s">
        <v>139</v>
      </c>
      <c r="H7" s="66" t="s">
        <v>140</v>
      </c>
      <c r="I7" s="66" t="s">
        <v>141</v>
      </c>
      <c r="J7" s="306"/>
      <c r="K7" s="306"/>
      <c r="L7" s="306"/>
      <c r="M7" s="306"/>
      <c r="N7" s="306"/>
      <c r="O7" s="11"/>
    </row>
    <row r="8" spans="1:15" ht="16.5">
      <c r="A8" s="55" t="s">
        <v>2</v>
      </c>
      <c r="B8" s="62" t="s">
        <v>11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11"/>
    </row>
    <row r="9" spans="1:15" ht="15" customHeight="1">
      <c r="A9" s="56" t="s">
        <v>122</v>
      </c>
      <c r="B9" s="6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11"/>
    </row>
    <row r="10" spans="1:15" ht="15" customHeight="1">
      <c r="A10" s="56" t="s">
        <v>123</v>
      </c>
      <c r="B10" s="63">
        <v>1</v>
      </c>
      <c r="C10" s="49">
        <f aca="true" t="shared" si="0" ref="C10:C15">SUM(D10:I10)</f>
        <v>7</v>
      </c>
      <c r="D10" s="8"/>
      <c r="E10" s="8"/>
      <c r="F10" s="8">
        <v>7</v>
      </c>
      <c r="G10" s="8"/>
      <c r="H10" s="8"/>
      <c r="I10" s="8"/>
      <c r="J10" s="8"/>
      <c r="K10" s="8"/>
      <c r="L10" s="8"/>
      <c r="M10" s="8">
        <v>2</v>
      </c>
      <c r="N10" s="8">
        <v>1</v>
      </c>
      <c r="O10" s="11"/>
    </row>
    <row r="11" spans="1:15" ht="30" customHeight="1">
      <c r="A11" s="57" t="s">
        <v>124</v>
      </c>
      <c r="B11" s="63">
        <v>2</v>
      </c>
      <c r="C11" s="49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/>
    </row>
    <row r="12" spans="1:15" ht="30" customHeight="1">
      <c r="A12" s="57" t="s">
        <v>125</v>
      </c>
      <c r="B12" s="63">
        <v>3</v>
      </c>
      <c r="C12" s="49">
        <f t="shared" si="0"/>
        <v>1</v>
      </c>
      <c r="D12" s="8"/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11"/>
    </row>
    <row r="13" spans="1:15" ht="15" customHeight="1">
      <c r="A13" s="56" t="s">
        <v>126</v>
      </c>
      <c r="B13" s="63">
        <v>4</v>
      </c>
      <c r="C13" s="49">
        <f t="shared" si="0"/>
        <v>3</v>
      </c>
      <c r="D13" s="8"/>
      <c r="E13" s="8"/>
      <c r="F13" s="8">
        <v>3</v>
      </c>
      <c r="G13" s="8"/>
      <c r="H13" s="8"/>
      <c r="I13" s="8"/>
      <c r="J13" s="8">
        <v>3</v>
      </c>
      <c r="K13" s="8">
        <v>3</v>
      </c>
      <c r="L13" s="8"/>
      <c r="M13" s="8"/>
      <c r="N13" s="8"/>
      <c r="O13" s="11"/>
    </row>
    <row r="14" spans="1:15" ht="15" customHeight="1">
      <c r="A14" s="56" t="s">
        <v>127</v>
      </c>
      <c r="B14" s="63">
        <v>5</v>
      </c>
      <c r="C14" s="49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</row>
    <row r="15" spans="1:15" ht="16.5">
      <c r="A15" s="56" t="s">
        <v>128</v>
      </c>
      <c r="B15" s="63">
        <v>6</v>
      </c>
      <c r="C15" s="49">
        <f t="shared" si="0"/>
        <v>1</v>
      </c>
      <c r="D15" s="8"/>
      <c r="E15" s="8"/>
      <c r="F15" s="8">
        <v>1</v>
      </c>
      <c r="G15" s="8"/>
      <c r="H15" s="8"/>
      <c r="I15" s="8"/>
      <c r="J15" s="8"/>
      <c r="K15" s="8"/>
      <c r="L15" s="8"/>
      <c r="M15" s="8"/>
      <c r="N15" s="8"/>
      <c r="O15" s="11"/>
    </row>
    <row r="16" spans="1:15" ht="20.25" customHeight="1">
      <c r="A16" s="58" t="s">
        <v>9</v>
      </c>
      <c r="B16" s="63">
        <v>7</v>
      </c>
      <c r="C16" s="49">
        <f aca="true" t="shared" si="1" ref="C16:N16">SUM(C10:C15)</f>
        <v>12</v>
      </c>
      <c r="D16" s="49">
        <f t="shared" si="1"/>
        <v>0</v>
      </c>
      <c r="E16" s="49">
        <f t="shared" si="1"/>
        <v>0</v>
      </c>
      <c r="F16" s="49">
        <f t="shared" si="1"/>
        <v>12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3</v>
      </c>
      <c r="K16" s="49">
        <f t="shared" si="1"/>
        <v>3</v>
      </c>
      <c r="L16" s="49">
        <f t="shared" si="1"/>
        <v>0</v>
      </c>
      <c r="M16" s="49">
        <f t="shared" si="1"/>
        <v>2</v>
      </c>
      <c r="N16" s="49">
        <f t="shared" si="1"/>
        <v>1</v>
      </c>
      <c r="O16" s="11"/>
    </row>
    <row r="17" spans="1:14" ht="20.25" customHeight="1">
      <c r="A17" s="59"/>
      <c r="B17" s="64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2" ht="20.25" customHeight="1">
      <c r="A18" s="60" t="s">
        <v>129</v>
      </c>
      <c r="B18" s="308" t="s">
        <v>131</v>
      </c>
      <c r="C18" s="308"/>
      <c r="D18" s="308"/>
      <c r="E18" s="308"/>
      <c r="F18" s="308"/>
      <c r="G18" s="308"/>
      <c r="H18" s="308"/>
      <c r="I18" s="70">
        <v>2</v>
      </c>
      <c r="J18" s="65"/>
      <c r="K18" s="65"/>
      <c r="L18" s="73"/>
    </row>
    <row r="19" spans="2:12" ht="20.25" customHeight="1">
      <c r="B19" s="308" t="s">
        <v>132</v>
      </c>
      <c r="C19" s="308"/>
      <c r="D19" s="308"/>
      <c r="E19" s="308"/>
      <c r="F19" s="308"/>
      <c r="G19" s="308"/>
      <c r="H19" s="308"/>
      <c r="I19" s="71"/>
      <c r="L19" s="65"/>
    </row>
    <row r="20" spans="2:9" ht="15" customHeight="1">
      <c r="B20" s="65"/>
      <c r="I20" s="1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4">
    <mergeCell ref="A1:N1"/>
    <mergeCell ref="B5:B7"/>
    <mergeCell ref="M5:M7"/>
    <mergeCell ref="K6:K7"/>
    <mergeCell ref="N6:N7"/>
    <mergeCell ref="C5:C7"/>
    <mergeCell ref="D6:D7"/>
    <mergeCell ref="J5:J7"/>
    <mergeCell ref="L5:L7"/>
    <mergeCell ref="A3:N3"/>
    <mergeCell ref="B18:H18"/>
    <mergeCell ref="B19:H19"/>
    <mergeCell ref="E6:I6"/>
    <mergeCell ref="D5:I5"/>
  </mergeCells>
  <printOptions/>
  <pageMargins left="0.35433070866141736" right="0.2362204724409449" top="0.7874015748031497" bottom="0.5905511811023623" header="0.5118110236220472" footer="0.31496062992125984"/>
  <pageSetup horizontalDpi="360" verticalDpi="360" orientation="landscape" paperSize="9" scale="80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4.421875" style="0" customWidth="1"/>
    <col min="2" max="2" width="5.57421875" style="0" customWidth="1"/>
    <col min="3" max="3" width="31.421875" style="0" customWidth="1"/>
    <col min="4" max="255" width="9.00390625" style="0" customWidth="1"/>
  </cols>
  <sheetData>
    <row r="1" ht="9" customHeight="1"/>
    <row r="2" ht="15" customHeight="1">
      <c r="B2" s="80" t="s">
        <v>152</v>
      </c>
    </row>
    <row r="3" ht="11.25" customHeight="1"/>
    <row r="4" ht="2.25" customHeight="1"/>
    <row r="5" ht="2.25" customHeight="1"/>
    <row r="6" ht="2.25" customHeight="1"/>
    <row r="7" spans="1:4" ht="15.75">
      <c r="A7" s="315" t="s">
        <v>147</v>
      </c>
      <c r="B7" s="315"/>
      <c r="C7" s="315"/>
      <c r="D7" s="83"/>
    </row>
    <row r="8" spans="1:4" ht="15.75">
      <c r="A8" s="316" t="s">
        <v>148</v>
      </c>
      <c r="B8" s="316"/>
      <c r="C8" s="316"/>
      <c r="D8" s="75"/>
    </row>
    <row r="9" spans="1:3" ht="15.75">
      <c r="A9" s="76"/>
      <c r="B9" s="61"/>
      <c r="C9" s="61"/>
    </row>
    <row r="10" spans="1:4" ht="39.75" customHeight="1">
      <c r="A10" s="77"/>
      <c r="B10" s="81" t="s">
        <v>153</v>
      </c>
      <c r="C10" s="82" t="s">
        <v>154</v>
      </c>
      <c r="D10" s="11"/>
    </row>
    <row r="11" spans="1:4" ht="16.5">
      <c r="A11" s="78" t="s">
        <v>2</v>
      </c>
      <c r="B11" s="78" t="s">
        <v>11</v>
      </c>
      <c r="C11" s="78">
        <v>1</v>
      </c>
      <c r="D11" s="11"/>
    </row>
    <row r="12" spans="1:4" ht="33" customHeight="1">
      <c r="A12" s="79" t="s">
        <v>149</v>
      </c>
      <c r="B12" s="78">
        <v>1</v>
      </c>
      <c r="C12" s="8">
        <v>223</v>
      </c>
      <c r="D12" s="11"/>
    </row>
    <row r="13" spans="1:4" ht="31.5" customHeight="1">
      <c r="A13" s="79" t="s">
        <v>150</v>
      </c>
      <c r="B13" s="78">
        <v>2</v>
      </c>
      <c r="C13" s="8">
        <v>82862715</v>
      </c>
      <c r="D13" s="11"/>
    </row>
    <row r="14" spans="1:4" ht="33.75" customHeight="1">
      <c r="A14" s="79" t="s">
        <v>151</v>
      </c>
      <c r="B14" s="78">
        <v>3</v>
      </c>
      <c r="C14" s="8">
        <v>68185232</v>
      </c>
      <c r="D14" s="11"/>
    </row>
    <row r="15" spans="1:3" ht="15.75">
      <c r="A15" s="14"/>
      <c r="B15" s="14"/>
      <c r="C15" s="14"/>
    </row>
  </sheetData>
  <sheetProtection/>
  <mergeCells count="2">
    <mergeCell ref="A7:C7"/>
    <mergeCell ref="A8:C8"/>
  </mergeCells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1" sqref="A1:P1"/>
    </sheetView>
  </sheetViews>
  <sheetFormatPr defaultColWidth="9.140625" defaultRowHeight="15.75"/>
  <cols>
    <col min="1" max="2" width="3.28125" style="0" customWidth="1"/>
    <col min="3" max="3" width="24.421875" style="0" customWidth="1"/>
    <col min="4" max="4" width="2.7109375" style="0" customWidth="1"/>
    <col min="5" max="5" width="13.7109375" style="0" customWidth="1"/>
    <col min="6" max="6" width="10.57421875" style="0" customWidth="1"/>
    <col min="7" max="7" width="13.28125" style="0" customWidth="1"/>
    <col min="8" max="8" width="13.421875" style="0" customWidth="1"/>
    <col min="9" max="9" width="13.28125" style="0" customWidth="1"/>
    <col min="10" max="10" width="12.00390625" style="0" customWidth="1"/>
    <col min="11" max="11" width="16.421875" style="0" customWidth="1"/>
    <col min="12" max="12" width="6.8515625" style="0" customWidth="1"/>
    <col min="13" max="13" width="11.140625" style="0" customWidth="1"/>
    <col min="14" max="14" width="16.28125" style="0" customWidth="1"/>
    <col min="15" max="15" width="13.421875" style="0" customWidth="1"/>
    <col min="16" max="16" width="12.00390625" style="0" customWidth="1"/>
    <col min="17" max="255" width="9.00390625" style="0" customWidth="1"/>
  </cols>
  <sheetData>
    <row r="1" spans="1:16" ht="21" customHeight="1">
      <c r="A1" s="317" t="s">
        <v>155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21" customHeight="1">
      <c r="A2" s="317" t="s">
        <v>156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2:3" ht="15" customHeight="1">
      <c r="B3" s="93"/>
      <c r="C3" s="50"/>
    </row>
    <row r="4" spans="1:16" ht="21" customHeight="1">
      <c r="A4" s="317" t="s">
        <v>121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2.75" customHeight="1">
      <c r="A5" s="61"/>
      <c r="B5" s="51"/>
      <c r="C5" s="5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6.5" customHeight="1">
      <c r="A6" s="84"/>
      <c r="B6" s="96"/>
      <c r="C6" s="99"/>
      <c r="D6" s="331" t="s">
        <v>130</v>
      </c>
      <c r="E6" s="326" t="s">
        <v>133</v>
      </c>
      <c r="F6" s="309" t="s">
        <v>175</v>
      </c>
      <c r="G6" s="310"/>
      <c r="H6" s="310"/>
      <c r="I6" s="310"/>
      <c r="J6" s="310"/>
      <c r="K6" s="310"/>
      <c r="L6" s="311"/>
      <c r="M6" s="326" t="s">
        <v>180</v>
      </c>
      <c r="N6" s="111" t="s">
        <v>181</v>
      </c>
      <c r="O6" s="326" t="s">
        <v>183</v>
      </c>
      <c r="P6" s="66" t="s">
        <v>15</v>
      </c>
      <c r="Q6" s="11"/>
    </row>
    <row r="7" spans="1:17" ht="16.5" customHeight="1">
      <c r="A7" s="85"/>
      <c r="B7" s="65"/>
      <c r="C7" s="100"/>
      <c r="D7" s="332"/>
      <c r="E7" s="327"/>
      <c r="F7" s="326" t="s">
        <v>135</v>
      </c>
      <c r="G7" s="309" t="s">
        <v>136</v>
      </c>
      <c r="H7" s="310"/>
      <c r="I7" s="310"/>
      <c r="J7" s="310"/>
      <c r="K7" s="310"/>
      <c r="L7" s="311"/>
      <c r="M7" s="327"/>
      <c r="N7" s="334" t="s">
        <v>182</v>
      </c>
      <c r="O7" s="327"/>
      <c r="P7" s="334" t="s">
        <v>146</v>
      </c>
      <c r="Q7" s="11"/>
    </row>
    <row r="8" spans="1:17" ht="111" customHeight="1">
      <c r="A8" s="86"/>
      <c r="B8" s="97"/>
      <c r="C8" s="101"/>
      <c r="D8" s="333"/>
      <c r="E8" s="328"/>
      <c r="F8" s="330"/>
      <c r="G8" s="66" t="s">
        <v>176</v>
      </c>
      <c r="H8" s="66" t="s">
        <v>139</v>
      </c>
      <c r="I8" s="66" t="s">
        <v>177</v>
      </c>
      <c r="J8" s="66" t="s">
        <v>178</v>
      </c>
      <c r="K8" s="66" t="s">
        <v>179</v>
      </c>
      <c r="L8" s="66" t="s">
        <v>141</v>
      </c>
      <c r="M8" s="328"/>
      <c r="N8" s="328"/>
      <c r="O8" s="328"/>
      <c r="P8" s="328"/>
      <c r="Q8" s="11"/>
    </row>
    <row r="9" spans="1:17" ht="16.5">
      <c r="A9" s="320" t="s">
        <v>2</v>
      </c>
      <c r="B9" s="321"/>
      <c r="C9" s="322"/>
      <c r="D9" s="63" t="s">
        <v>11</v>
      </c>
      <c r="E9" s="63">
        <v>1</v>
      </c>
      <c r="F9" s="63">
        <v>2</v>
      </c>
      <c r="G9" s="63">
        <v>3</v>
      </c>
      <c r="H9" s="63">
        <v>4</v>
      </c>
      <c r="I9" s="63">
        <v>5</v>
      </c>
      <c r="J9" s="63">
        <v>6</v>
      </c>
      <c r="K9" s="63">
        <v>7</v>
      </c>
      <c r="L9" s="63">
        <v>8</v>
      </c>
      <c r="M9" s="63">
        <v>9</v>
      </c>
      <c r="N9" s="63">
        <v>10</v>
      </c>
      <c r="O9" s="63">
        <v>11</v>
      </c>
      <c r="P9" s="63">
        <v>12</v>
      </c>
      <c r="Q9" s="11"/>
    </row>
    <row r="10" spans="1:17" ht="26.25" customHeight="1">
      <c r="A10" s="323" t="s">
        <v>9</v>
      </c>
      <c r="B10" s="324"/>
      <c r="C10" s="325"/>
      <c r="D10" s="63">
        <v>1</v>
      </c>
      <c r="E10" s="114">
        <f aca="true" t="shared" si="0" ref="E10:P10">SUM(E11:E18)</f>
        <v>7571</v>
      </c>
      <c r="F10" s="114">
        <f t="shared" si="0"/>
        <v>275</v>
      </c>
      <c r="G10" s="114">
        <f t="shared" si="0"/>
        <v>8</v>
      </c>
      <c r="H10" s="114">
        <f t="shared" si="0"/>
        <v>94</v>
      </c>
      <c r="I10" s="114">
        <f t="shared" si="0"/>
        <v>6072</v>
      </c>
      <c r="J10" s="114">
        <f t="shared" si="0"/>
        <v>27</v>
      </c>
      <c r="K10" s="114">
        <f t="shared" si="0"/>
        <v>101</v>
      </c>
      <c r="L10" s="114">
        <f t="shared" si="0"/>
        <v>1021</v>
      </c>
      <c r="M10" s="114">
        <f t="shared" si="0"/>
        <v>4628</v>
      </c>
      <c r="N10" s="114">
        <f t="shared" si="0"/>
        <v>1896</v>
      </c>
      <c r="O10" s="114">
        <f t="shared" si="0"/>
        <v>108</v>
      </c>
      <c r="P10" s="114">
        <f t="shared" si="0"/>
        <v>28</v>
      </c>
      <c r="Q10" s="11"/>
    </row>
    <row r="11" spans="1:17" ht="32.25" customHeight="1">
      <c r="A11" s="87" t="s">
        <v>157</v>
      </c>
      <c r="B11" s="326" t="s">
        <v>165</v>
      </c>
      <c r="C11" s="57" t="s">
        <v>168</v>
      </c>
      <c r="D11" s="63">
        <v>2</v>
      </c>
      <c r="E11" s="114">
        <f aca="true" t="shared" si="1" ref="E11:E19">SUM(F11:I11,K11:L11)</f>
        <v>2692</v>
      </c>
      <c r="F11" s="8">
        <v>117</v>
      </c>
      <c r="G11" s="8">
        <v>4</v>
      </c>
      <c r="H11" s="8">
        <v>43</v>
      </c>
      <c r="I11" s="8">
        <v>2142</v>
      </c>
      <c r="J11" s="8">
        <v>9</v>
      </c>
      <c r="K11" s="8">
        <v>32</v>
      </c>
      <c r="L11" s="8">
        <v>354</v>
      </c>
      <c r="M11" s="8">
        <v>2123</v>
      </c>
      <c r="N11" s="8">
        <v>999</v>
      </c>
      <c r="O11" s="8">
        <v>37</v>
      </c>
      <c r="P11" s="8">
        <v>8</v>
      </c>
      <c r="Q11" s="11"/>
    </row>
    <row r="12" spans="1:17" ht="34.5" customHeight="1">
      <c r="A12" s="88" t="s">
        <v>158</v>
      </c>
      <c r="B12" s="329"/>
      <c r="C12" s="57" t="s">
        <v>169</v>
      </c>
      <c r="D12" s="63">
        <v>3</v>
      </c>
      <c r="E12" s="114">
        <f t="shared" si="1"/>
        <v>480</v>
      </c>
      <c r="F12" s="8">
        <v>20</v>
      </c>
      <c r="G12" s="8"/>
      <c r="H12" s="8">
        <v>12</v>
      </c>
      <c r="I12" s="8">
        <v>358</v>
      </c>
      <c r="J12" s="8"/>
      <c r="K12" s="8">
        <v>1</v>
      </c>
      <c r="L12" s="8">
        <v>89</v>
      </c>
      <c r="M12" s="8">
        <v>381</v>
      </c>
      <c r="N12" s="8">
        <v>169</v>
      </c>
      <c r="O12" s="8">
        <v>18</v>
      </c>
      <c r="P12" s="8">
        <v>3</v>
      </c>
      <c r="Q12" s="11"/>
    </row>
    <row r="13" spans="1:17" ht="31.5" customHeight="1">
      <c r="A13" s="88" t="s">
        <v>159</v>
      </c>
      <c r="B13" s="329"/>
      <c r="C13" s="57" t="s">
        <v>125</v>
      </c>
      <c r="D13" s="63">
        <v>4</v>
      </c>
      <c r="E13" s="114">
        <f t="shared" si="1"/>
        <v>1990</v>
      </c>
      <c r="F13" s="8">
        <v>37</v>
      </c>
      <c r="G13" s="8">
        <v>2</v>
      </c>
      <c r="H13" s="8">
        <v>5</v>
      </c>
      <c r="I13" s="8">
        <v>1796</v>
      </c>
      <c r="J13" s="8">
        <v>8</v>
      </c>
      <c r="K13" s="8">
        <v>35</v>
      </c>
      <c r="L13" s="8">
        <v>115</v>
      </c>
      <c r="M13" s="8">
        <v>526</v>
      </c>
      <c r="N13" s="8">
        <v>191</v>
      </c>
      <c r="O13" s="8">
        <v>28</v>
      </c>
      <c r="P13" s="8">
        <v>9</v>
      </c>
      <c r="Q13" s="11"/>
    </row>
    <row r="14" spans="1:17" ht="30.75" customHeight="1">
      <c r="A14" s="88" t="s">
        <v>160</v>
      </c>
      <c r="B14" s="329"/>
      <c r="C14" s="102" t="s">
        <v>170</v>
      </c>
      <c r="D14" s="63">
        <v>5</v>
      </c>
      <c r="E14" s="114">
        <f t="shared" si="1"/>
        <v>29</v>
      </c>
      <c r="F14" s="8"/>
      <c r="G14" s="8"/>
      <c r="H14" s="8"/>
      <c r="I14" s="8">
        <v>29</v>
      </c>
      <c r="J14" s="8"/>
      <c r="K14" s="8"/>
      <c r="L14" s="8"/>
      <c r="M14" s="8"/>
      <c r="N14" s="8"/>
      <c r="O14" s="8"/>
      <c r="P14" s="8"/>
      <c r="Q14" s="11"/>
    </row>
    <row r="15" spans="1:17" ht="40.5" customHeight="1">
      <c r="A15" s="89" t="s">
        <v>161</v>
      </c>
      <c r="B15" s="329"/>
      <c r="C15" s="57" t="s">
        <v>171</v>
      </c>
      <c r="D15" s="63">
        <v>6</v>
      </c>
      <c r="E15" s="114">
        <f t="shared" si="1"/>
        <v>1206</v>
      </c>
      <c r="F15" s="8">
        <v>47</v>
      </c>
      <c r="G15" s="8">
        <v>2</v>
      </c>
      <c r="H15" s="8">
        <v>13</v>
      </c>
      <c r="I15" s="8">
        <v>840</v>
      </c>
      <c r="J15" s="8">
        <v>5</v>
      </c>
      <c r="K15" s="8">
        <v>25</v>
      </c>
      <c r="L15" s="8">
        <v>279</v>
      </c>
      <c r="M15" s="8">
        <v>888</v>
      </c>
      <c r="N15" s="8">
        <v>192</v>
      </c>
      <c r="O15" s="8">
        <v>16</v>
      </c>
      <c r="P15" s="8">
        <v>4</v>
      </c>
      <c r="Q15" s="11"/>
    </row>
    <row r="16" spans="1:17" ht="17.25" customHeight="1">
      <c r="A16" s="90" t="s">
        <v>54</v>
      </c>
      <c r="B16" s="330"/>
      <c r="C16" s="56" t="s">
        <v>172</v>
      </c>
      <c r="D16" s="63">
        <v>7</v>
      </c>
      <c r="E16" s="114">
        <f t="shared" si="1"/>
        <v>162</v>
      </c>
      <c r="F16" s="8">
        <v>9</v>
      </c>
      <c r="G16" s="8"/>
      <c r="H16" s="8">
        <v>9</v>
      </c>
      <c r="I16" s="8">
        <v>113</v>
      </c>
      <c r="J16" s="8">
        <v>1</v>
      </c>
      <c r="K16" s="8">
        <v>2</v>
      </c>
      <c r="L16" s="8">
        <v>29</v>
      </c>
      <c r="M16" s="8">
        <v>61</v>
      </c>
      <c r="N16" s="8">
        <v>10</v>
      </c>
      <c r="O16" s="8">
        <v>1</v>
      </c>
      <c r="P16" s="8"/>
      <c r="Q16" s="11"/>
    </row>
    <row r="17" spans="1:17" ht="20.25" customHeight="1">
      <c r="A17" s="90" t="s">
        <v>162</v>
      </c>
      <c r="B17" s="335" t="s">
        <v>166</v>
      </c>
      <c r="C17" s="336"/>
      <c r="D17" s="63">
        <v>8</v>
      </c>
      <c r="E17" s="114">
        <f t="shared" si="1"/>
        <v>72</v>
      </c>
      <c r="F17" s="8">
        <v>6</v>
      </c>
      <c r="G17" s="8"/>
      <c r="H17" s="8"/>
      <c r="I17" s="8">
        <v>50</v>
      </c>
      <c r="J17" s="8">
        <v>1</v>
      </c>
      <c r="K17" s="8">
        <v>3</v>
      </c>
      <c r="L17" s="8">
        <v>13</v>
      </c>
      <c r="M17" s="8">
        <v>17</v>
      </c>
      <c r="N17" s="8">
        <v>6</v>
      </c>
      <c r="O17" s="8"/>
      <c r="P17" s="8"/>
      <c r="Q17" s="11"/>
    </row>
    <row r="18" spans="1:17" ht="20.25" customHeight="1">
      <c r="A18" s="90" t="s">
        <v>163</v>
      </c>
      <c r="B18" s="337" t="s">
        <v>127</v>
      </c>
      <c r="C18" s="338"/>
      <c r="D18" s="63">
        <v>9</v>
      </c>
      <c r="E18" s="114">
        <f t="shared" si="1"/>
        <v>940</v>
      </c>
      <c r="F18" s="8">
        <v>39</v>
      </c>
      <c r="G18" s="8"/>
      <c r="H18" s="8">
        <v>12</v>
      </c>
      <c r="I18" s="8">
        <v>744</v>
      </c>
      <c r="J18" s="8">
        <v>3</v>
      </c>
      <c r="K18" s="8">
        <v>3</v>
      </c>
      <c r="L18" s="8">
        <v>142</v>
      </c>
      <c r="M18" s="8">
        <v>632</v>
      </c>
      <c r="N18" s="8">
        <v>329</v>
      </c>
      <c r="O18" s="8">
        <v>8</v>
      </c>
      <c r="P18" s="8">
        <v>4</v>
      </c>
      <c r="Q18" s="11"/>
    </row>
    <row r="19" spans="1:17" ht="45" customHeight="1">
      <c r="A19" s="91" t="s">
        <v>164</v>
      </c>
      <c r="B19" s="318" t="s">
        <v>167</v>
      </c>
      <c r="C19" s="319"/>
      <c r="D19" s="63">
        <v>10</v>
      </c>
      <c r="E19" s="114">
        <f t="shared" si="1"/>
        <v>92</v>
      </c>
      <c r="F19" s="8">
        <v>2</v>
      </c>
      <c r="G19" s="8"/>
      <c r="H19" s="8">
        <v>2</v>
      </c>
      <c r="I19" s="8">
        <v>63</v>
      </c>
      <c r="J19" s="8"/>
      <c r="K19" s="8"/>
      <c r="L19" s="8">
        <v>25</v>
      </c>
      <c r="M19" s="8">
        <v>56</v>
      </c>
      <c r="N19" s="8">
        <v>22</v>
      </c>
      <c r="O19" s="8"/>
      <c r="P19" s="8"/>
      <c r="Q19" s="11"/>
    </row>
    <row r="20" spans="1:16" ht="20.25" customHeight="1">
      <c r="A20" s="92"/>
      <c r="B20" s="98"/>
      <c r="C20" s="103"/>
      <c r="D20" s="105"/>
      <c r="E20" s="68"/>
      <c r="F20" s="68"/>
      <c r="G20" s="68"/>
      <c r="H20" s="68"/>
      <c r="I20" s="68"/>
      <c r="J20" s="68"/>
      <c r="K20" s="68"/>
      <c r="L20" s="109"/>
      <c r="M20" s="68"/>
      <c r="N20" s="68"/>
      <c r="O20" s="68"/>
      <c r="P20" s="68"/>
    </row>
    <row r="21" spans="3:16" ht="20.25" customHeight="1">
      <c r="C21" s="104" t="s">
        <v>129</v>
      </c>
      <c r="D21" s="341" t="s">
        <v>173</v>
      </c>
      <c r="E21" s="341"/>
      <c r="F21" s="341"/>
      <c r="G21" s="341"/>
      <c r="H21" s="341"/>
      <c r="I21" s="341"/>
      <c r="J21" s="341"/>
      <c r="K21" s="342"/>
      <c r="L21" s="8">
        <v>13</v>
      </c>
      <c r="M21" s="110"/>
      <c r="N21" s="112"/>
      <c r="O21" s="112"/>
      <c r="P21" s="106"/>
    </row>
    <row r="22" spans="4:15" ht="20.25" customHeight="1">
      <c r="D22" s="339" t="s">
        <v>174</v>
      </c>
      <c r="E22" s="339"/>
      <c r="F22" s="339"/>
      <c r="G22" s="339"/>
      <c r="H22" s="339"/>
      <c r="I22" s="339"/>
      <c r="J22" s="339"/>
      <c r="K22" s="340"/>
      <c r="L22" s="8">
        <v>5</v>
      </c>
      <c r="M22" s="11"/>
      <c r="O22" s="113"/>
    </row>
    <row r="23" spans="4:12" ht="15" customHeight="1">
      <c r="D23" s="65"/>
      <c r="E23" s="65"/>
      <c r="L23" s="14"/>
    </row>
  </sheetData>
  <sheetProtection/>
  <mergeCells count="20">
    <mergeCell ref="D22:K22"/>
    <mergeCell ref="E6:E8"/>
    <mergeCell ref="F7:F8"/>
    <mergeCell ref="M6:M8"/>
    <mergeCell ref="G7:L7"/>
    <mergeCell ref="D21:K21"/>
    <mergeCell ref="P7:P8"/>
    <mergeCell ref="F6:L6"/>
    <mergeCell ref="B17:C17"/>
    <mergeCell ref="B18:C18"/>
    <mergeCell ref="A1:P1"/>
    <mergeCell ref="A2:P2"/>
    <mergeCell ref="A4:P4"/>
    <mergeCell ref="B19:C19"/>
    <mergeCell ref="A9:C9"/>
    <mergeCell ref="A10:C10"/>
    <mergeCell ref="O6:O8"/>
    <mergeCell ref="B11:B16"/>
    <mergeCell ref="D6:D8"/>
    <mergeCell ref="N7:N8"/>
  </mergeCells>
  <printOptions/>
  <pageMargins left="0.35433070866141736" right="0.2362204724409449" top="0.7874015748031497" bottom="0.5905511811023623" header="0.5118110236220472" footer="0.1968503937007874"/>
  <pageSetup horizontalDpi="300" verticalDpi="300" orientation="landscape" paperSize="9" scale="75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.421875" style="0" customWidth="1"/>
    <col min="2" max="2" width="32.57421875" style="0" customWidth="1"/>
    <col min="3" max="3" width="5.57421875" style="0" customWidth="1"/>
    <col min="4" max="4" width="30.8515625" style="0" customWidth="1"/>
    <col min="5" max="255" width="9.00390625" style="0" customWidth="1"/>
  </cols>
  <sheetData>
    <row r="2" spans="3:4" ht="15.75" customHeight="1">
      <c r="C2" s="343" t="s">
        <v>189</v>
      </c>
      <c r="D2" s="343"/>
    </row>
    <row r="3" ht="6" customHeight="1"/>
    <row r="4" ht="15.75" customHeight="1" hidden="1"/>
    <row r="5" ht="1.5" customHeight="1"/>
    <row r="7" spans="2:5" ht="15.75">
      <c r="B7" s="316" t="s">
        <v>184</v>
      </c>
      <c r="C7" s="316"/>
      <c r="D7" s="316"/>
      <c r="E7" s="74"/>
    </row>
    <row r="8" spans="2:5" ht="15.75">
      <c r="B8" s="315" t="s">
        <v>185</v>
      </c>
      <c r="C8" s="315"/>
      <c r="D8" s="315"/>
      <c r="E8" s="74"/>
    </row>
    <row r="9" spans="2:4" ht="15.75">
      <c r="B9" s="116"/>
      <c r="C9" s="118"/>
      <c r="D9" s="118"/>
    </row>
    <row r="10" spans="1:5" ht="39.75" customHeight="1">
      <c r="A10" s="115"/>
      <c r="B10" s="117"/>
      <c r="C10" s="81" t="s">
        <v>153</v>
      </c>
      <c r="D10" s="82" t="s">
        <v>154</v>
      </c>
      <c r="E10" s="11"/>
    </row>
    <row r="11" spans="1:5" ht="16.5">
      <c r="A11" s="115"/>
      <c r="B11" s="78" t="s">
        <v>2</v>
      </c>
      <c r="C11" s="78" t="s">
        <v>11</v>
      </c>
      <c r="D11" s="78">
        <v>1</v>
      </c>
      <c r="E11" s="11"/>
    </row>
    <row r="12" spans="1:5" ht="33" customHeight="1">
      <c r="A12" s="115"/>
      <c r="B12" s="79" t="s">
        <v>186</v>
      </c>
      <c r="C12" s="78">
        <v>1</v>
      </c>
      <c r="D12" s="8">
        <v>16998</v>
      </c>
      <c r="E12" s="11"/>
    </row>
    <row r="13" spans="1:5" ht="31.5" customHeight="1">
      <c r="A13" s="115"/>
      <c r="B13" s="79" t="s">
        <v>187</v>
      </c>
      <c r="C13" s="78">
        <v>2</v>
      </c>
      <c r="D13" s="8">
        <v>33010864150</v>
      </c>
      <c r="E13" s="11"/>
    </row>
    <row r="14" spans="1:5" ht="33.75" customHeight="1">
      <c r="A14" s="115"/>
      <c r="B14" s="79" t="s">
        <v>188</v>
      </c>
      <c r="C14" s="78">
        <v>3</v>
      </c>
      <c r="D14" s="8">
        <v>26617735712</v>
      </c>
      <c r="E14" s="11"/>
    </row>
    <row r="15" spans="2:4" ht="15.75">
      <c r="B15" s="14"/>
      <c r="C15" s="14"/>
      <c r="D15" s="14"/>
    </row>
  </sheetData>
  <sheetProtection/>
  <mergeCells count="3">
    <mergeCell ref="B7:D7"/>
    <mergeCell ref="B8:D8"/>
    <mergeCell ref="C2:D2"/>
  </mergeCells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Footer>&amp;LBB01FF72&amp;CФорма № Зведений- 1-АС, Підрозділ: Державна судова адміністрація України, Початок періоду: 01.01.2012, Кінець періоду: 31.12.2012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2013-02-11T08:05:42Z</cp:lastPrinted>
  <dcterms:modified xsi:type="dcterms:W3CDTF">2013-07-06T07:06:42Z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Зведений- 1-АС_4.2012_24.01.2013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241046</vt:i4>
  </property>
  <property fmtid="{D5CDD505-2E9C-101B-9397-08002B2CF9AE}" pid="7" name="Тип звіту">
    <vt:lpwstr>Зведений- 1-АС</vt:lpwstr>
  </property>
  <property fmtid="{D5CDD505-2E9C-101B-9397-08002B2CF9AE}" pid="8" name="К.Cума">
    <vt:lpwstr>BB01FF72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