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3_1" sheetId="1" r:id="rId1"/>
    <sheet name="Z1_3_1" sheetId="2" r:id="rId2"/>
  </sheets>
  <externalReferences>
    <externalReference r:id="rId5"/>
  </externalReferences>
  <definedNames>
    <definedName name="Z1_3">#REF!</definedName>
    <definedName name="Z1_3_1">'Z1_3_1'!$A$1:$O$28</definedName>
    <definedName name="_xlnm.Print_Area" localSheetId="0">'1_3_1'!$A$1:$V$37</definedName>
  </definedNames>
  <calcPr fullCalcOnLoad="1"/>
</workbook>
</file>

<file path=xl/sharedStrings.xml><?xml version="1.0" encoding="utf-8"?>
<sst xmlns="http://schemas.openxmlformats.org/spreadsheetml/2006/main" count="81" uniqueCount="62">
  <si>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</si>
  <si>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</si>
  <si>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>№ з/п</t>
  </si>
  <si>
    <t>Суд</t>
  </si>
  <si>
    <t>Окружні адміністративні суди</t>
  </si>
  <si>
    <t>Апеляційні адміністративні суди</t>
  </si>
  <si>
    <t>Кількість суддів за штатом</t>
  </si>
  <si>
    <t>Адміністративні справи та матеріали</t>
  </si>
  <si>
    <t>Заяв про перегляд судових рішень адміністративного судочинства за нововиявленими обставинами</t>
  </si>
  <si>
    <t>Усього</t>
  </si>
  <si>
    <t>Адміністративні справи за апеляціями</t>
  </si>
  <si>
    <t>Заяви про перегляд справ адміністративного судочинства за нововиявленими обставинами</t>
  </si>
  <si>
    <t>I півріччя  2013 р</t>
  </si>
  <si>
    <t>у тому числі справ</t>
  </si>
  <si>
    <t>А</t>
  </si>
  <si>
    <t>Б</t>
  </si>
  <si>
    <t>АР Крим</t>
  </si>
  <si>
    <t>Вінницький</t>
  </si>
  <si>
    <t>Волинський</t>
  </si>
  <si>
    <t>Дніпропетровський</t>
  </si>
  <si>
    <t>Донецький</t>
  </si>
  <si>
    <t>Житомирський</t>
  </si>
  <si>
    <t>Закарпатський</t>
  </si>
  <si>
    <t>Запорізький</t>
  </si>
  <si>
    <t>І.-Франківський</t>
  </si>
  <si>
    <t>Київський</t>
  </si>
  <si>
    <t>Кіровоградський</t>
  </si>
  <si>
    <t>Луганський</t>
  </si>
  <si>
    <t>Львівський</t>
  </si>
  <si>
    <t>Миколаївський</t>
  </si>
  <si>
    <t>Одеський</t>
  </si>
  <si>
    <t>Полтавський</t>
  </si>
  <si>
    <t>Рівненський</t>
  </si>
  <si>
    <t>Сумський</t>
  </si>
  <si>
    <t>Тернопільський</t>
  </si>
  <si>
    <t>Харківський</t>
  </si>
  <si>
    <t>Херсонський</t>
  </si>
  <si>
    <t>Хмельницький</t>
  </si>
  <si>
    <t>Черкаський</t>
  </si>
  <si>
    <t>Чернівецький</t>
  </si>
  <si>
    <t>Чернігівський</t>
  </si>
  <si>
    <t>м. Києва</t>
  </si>
  <si>
    <t>м. Севастополя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</si>
  <si>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</si>
  <si>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</si>
  <si>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</si>
  <si>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</si>
  <si>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</si>
  <si>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</si>
  <si>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</si>
  <si>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</si>
  <si>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</si>
  <si>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</si>
  <si>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</si>
  <si>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</si>
  <si>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</si>
  <si>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</si>
  <si>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</si>
  <si>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 xml:space="preserve">I півріччя  2013 </t>
  </si>
  <si>
    <t xml:space="preserve">I півріччя  2014 </t>
  </si>
  <si>
    <t>I півріччя  2013</t>
  </si>
  <si>
    <t>Дина-міка, 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</si>
</sst>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0" borderId="0" xfId="0" applyNumberFormat="1" applyAlignment="1" quotePrefix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left"/>
    </xf>
    <xf numFmtId="1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Border="1" applyAlignment="1" applyProtection="1">
      <alignment/>
      <protection locked="0"/>
    </xf>
    <xf numFmtId="1" fontId="6" fillId="35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textRotation="90" wrapText="1"/>
    </xf>
    <xf numFmtId="0" fontId="6" fillId="34" borderId="12" xfId="0" applyFont="1" applyFill="1" applyBorder="1" applyAlignment="1">
      <alignment horizontal="center" vertical="center" textRotation="90" wrapText="1"/>
    </xf>
    <xf numFmtId="0" fontId="6" fillId="34" borderId="13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wrapText="1"/>
    </xf>
    <xf numFmtId="3" fontId="6" fillId="35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3"/>
      <sheetName val="Z1_3"/>
      <sheetName val="1_3_1"/>
    </sheetNames>
    <sheetDataSet>
      <sheetData sheetId="2">
        <row r="10">
          <cell r="D10">
            <v>31</v>
          </cell>
          <cell r="J10">
            <v>0.12316715542521993</v>
          </cell>
          <cell r="L10">
            <v>39.82991202346041</v>
          </cell>
        </row>
        <row r="11">
          <cell r="D11">
            <v>25</v>
          </cell>
          <cell r="J11">
            <v>0.09454545454545454</v>
          </cell>
          <cell r="L11">
            <v>22.123636363636365</v>
          </cell>
          <cell r="O11">
            <v>42</v>
          </cell>
          <cell r="S11">
            <v>0.008658008658008658</v>
          </cell>
          <cell r="U11">
            <v>652.0432900432901</v>
          </cell>
        </row>
        <row r="12">
          <cell r="D12">
            <v>16</v>
          </cell>
          <cell r="J12">
            <v>0.17045454545454544</v>
          </cell>
          <cell r="L12">
            <v>17.738636363636363</v>
          </cell>
        </row>
        <row r="13">
          <cell r="D13">
            <v>46</v>
          </cell>
          <cell r="J13">
            <v>0.06324110671936758</v>
          </cell>
          <cell r="L13">
            <v>33.48221343873518</v>
          </cell>
          <cell r="O13">
            <v>53</v>
          </cell>
          <cell r="S13">
            <v>0.06518010291595197</v>
          </cell>
          <cell r="U13">
            <v>36.42881646655232</v>
          </cell>
        </row>
        <row r="14">
          <cell r="D14">
            <v>61</v>
          </cell>
          <cell r="J14">
            <v>0.13710879284649777</v>
          </cell>
          <cell r="L14">
            <v>29.89865871833085</v>
          </cell>
          <cell r="O14">
            <v>48</v>
          </cell>
          <cell r="S14">
            <v>0.07575757575757576</v>
          </cell>
          <cell r="U14">
            <v>41.31060606060606</v>
          </cell>
        </row>
        <row r="15">
          <cell r="D15">
            <v>20</v>
          </cell>
          <cell r="J15">
            <v>0.1</v>
          </cell>
          <cell r="L15">
            <v>47.77272727272727</v>
          </cell>
          <cell r="O15">
            <v>38</v>
          </cell>
          <cell r="S15">
            <v>0.023923444976076555</v>
          </cell>
          <cell r="U15">
            <v>114.0622009569378</v>
          </cell>
        </row>
        <row r="16">
          <cell r="D16">
            <v>14</v>
          </cell>
          <cell r="J16">
            <v>0.051948051948051945</v>
          </cell>
          <cell r="L16">
            <v>30.57142857142857</v>
          </cell>
        </row>
        <row r="17">
          <cell r="D17">
            <v>28</v>
          </cell>
          <cell r="J17">
            <v>0.05844155844155845</v>
          </cell>
          <cell r="L17">
            <v>38.96753246753247</v>
          </cell>
        </row>
        <row r="18">
          <cell r="D18">
            <v>22</v>
          </cell>
          <cell r="J18">
            <v>0.024793388429752063</v>
          </cell>
          <cell r="L18">
            <v>17.074380165289256</v>
          </cell>
        </row>
        <row r="19">
          <cell r="D19">
            <v>22</v>
          </cell>
          <cell r="J19">
            <v>0.04958677685950413</v>
          </cell>
          <cell r="L19">
            <v>28.710743801652892</v>
          </cell>
          <cell r="O19">
            <v>58</v>
          </cell>
          <cell r="S19">
            <v>0.9780564263322884</v>
          </cell>
          <cell r="U19">
            <v>791.8087774294671</v>
          </cell>
        </row>
        <row r="20">
          <cell r="D20">
            <v>16</v>
          </cell>
          <cell r="J20">
            <v>0.1590909090909091</v>
          </cell>
          <cell r="L20">
            <v>25.295454545454547</v>
          </cell>
        </row>
        <row r="21">
          <cell r="D21">
            <v>37</v>
          </cell>
          <cell r="J21">
            <v>0.07371007371007371</v>
          </cell>
          <cell r="L21">
            <v>31.35135135135135</v>
          </cell>
        </row>
        <row r="22">
          <cell r="D22">
            <v>31</v>
          </cell>
          <cell r="J22">
            <v>0.08211143695014662</v>
          </cell>
          <cell r="L22">
            <v>30.017595307917887</v>
          </cell>
          <cell r="O22">
            <v>61</v>
          </cell>
          <cell r="S22">
            <v>0.05365126676602086</v>
          </cell>
          <cell r="U22">
            <v>28.10134128166915</v>
          </cell>
        </row>
        <row r="23">
          <cell r="D23">
            <v>16</v>
          </cell>
          <cell r="J23">
            <v>0.03409090909090909</v>
          </cell>
          <cell r="L23">
            <v>35.65909090909091</v>
          </cell>
        </row>
        <row r="24">
          <cell r="D24">
            <v>31</v>
          </cell>
          <cell r="J24">
            <v>0.06451612903225806</v>
          </cell>
          <cell r="L24">
            <v>32.3049853372434</v>
          </cell>
          <cell r="O24">
            <v>37</v>
          </cell>
          <cell r="S24">
            <v>0.10810810810810811</v>
          </cell>
          <cell r="U24">
            <v>120.51105651105651</v>
          </cell>
        </row>
        <row r="25">
          <cell r="D25">
            <v>22</v>
          </cell>
          <cell r="J25">
            <v>0.1487603305785124</v>
          </cell>
          <cell r="L25">
            <v>34.586776859504134</v>
          </cell>
        </row>
        <row r="26">
          <cell r="D26">
            <v>16</v>
          </cell>
          <cell r="J26">
            <v>0.14772727272727273</v>
          </cell>
          <cell r="L26">
            <v>27.443181818181817</v>
          </cell>
        </row>
        <row r="27">
          <cell r="D27">
            <v>16</v>
          </cell>
          <cell r="J27">
            <v>0.14772727272727273</v>
          </cell>
          <cell r="L27">
            <v>60.96590909090909</v>
          </cell>
        </row>
        <row r="28">
          <cell r="D28">
            <v>16</v>
          </cell>
          <cell r="J28">
            <v>0.056818181818181816</v>
          </cell>
          <cell r="L28">
            <v>19.75</v>
          </cell>
        </row>
        <row r="29">
          <cell r="D29">
            <v>40</v>
          </cell>
          <cell r="J29">
            <v>0.10454545454545454</v>
          </cell>
          <cell r="L29">
            <v>27.55</v>
          </cell>
          <cell r="O29">
            <v>43</v>
          </cell>
          <cell r="S29">
            <v>0.1522198731501057</v>
          </cell>
          <cell r="U29">
            <v>564.0253699788583</v>
          </cell>
        </row>
        <row r="30">
          <cell r="D30">
            <v>16</v>
          </cell>
          <cell r="J30">
            <v>0.045454545454545456</v>
          </cell>
          <cell r="L30">
            <v>29.03409090909091</v>
          </cell>
        </row>
        <row r="31">
          <cell r="D31">
            <v>19</v>
          </cell>
          <cell r="J31">
            <v>0.11483253588516745</v>
          </cell>
          <cell r="L31">
            <v>27.67464114832536</v>
          </cell>
        </row>
        <row r="32">
          <cell r="D32">
            <v>19</v>
          </cell>
          <cell r="J32">
            <v>0.03827751196172249</v>
          </cell>
          <cell r="L32">
            <v>23.43540669856459</v>
          </cell>
        </row>
        <row r="33">
          <cell r="D33">
            <v>13</v>
          </cell>
          <cell r="J33">
            <v>0.06993006993006994</v>
          </cell>
          <cell r="L33">
            <v>21.034965034965037</v>
          </cell>
        </row>
        <row r="34">
          <cell r="D34">
            <v>16</v>
          </cell>
          <cell r="J34">
            <v>0.06818181818181818</v>
          </cell>
          <cell r="L34">
            <v>30.113636363636363</v>
          </cell>
        </row>
        <row r="35">
          <cell r="D35">
            <v>49</v>
          </cell>
          <cell r="J35">
            <v>0.14842300556586271</v>
          </cell>
          <cell r="L35">
            <v>38.1595547309833</v>
          </cell>
        </row>
        <row r="36">
          <cell r="D36">
            <v>14</v>
          </cell>
          <cell r="J36">
            <v>0.10389610389610389</v>
          </cell>
          <cell r="L36">
            <v>23.181818181818183</v>
          </cell>
          <cell r="O36">
            <v>22</v>
          </cell>
          <cell r="S36">
            <v>0.5702479338842975</v>
          </cell>
          <cell r="U36">
            <v>39.63636363636363</v>
          </cell>
        </row>
        <row r="37">
          <cell r="J37">
            <v>0.09523809523809525</v>
          </cell>
          <cell r="L37">
            <v>31.195616883116884</v>
          </cell>
          <cell r="O37">
            <v>402</v>
          </cell>
          <cell r="S37">
            <v>0.22749886928991406</v>
          </cell>
          <cell r="U37">
            <v>280.73857982813206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6">
      <selection activeCell="W38" sqref="W38"/>
    </sheetView>
  </sheetViews>
  <sheetFormatPr defaultColWidth="9.00390625" defaultRowHeight="12.75"/>
  <cols>
    <col min="1" max="1" width="3.00390625" style="1" bestFit="1" customWidth="1"/>
    <col min="2" max="2" width="16.75390625" style="1" customWidth="1"/>
    <col min="3" max="3" width="7.75390625" style="1" customWidth="1"/>
    <col min="4" max="4" width="7.875" style="1" customWidth="1"/>
    <col min="5" max="5" width="7.625" style="1" customWidth="1"/>
    <col min="6" max="6" width="7.125" style="1" customWidth="1"/>
    <col min="7" max="7" width="7.75390625" style="1" customWidth="1"/>
    <col min="8" max="8" width="7.125" style="1" customWidth="1"/>
    <col min="9" max="9" width="7.625" style="1" customWidth="1"/>
    <col min="10" max="10" width="8.00390625" style="1" customWidth="1"/>
    <col min="11" max="11" width="8.125" style="1" customWidth="1"/>
    <col min="12" max="12" width="7.75390625" style="1" customWidth="1"/>
    <col min="13" max="13" width="7.00390625" style="10" customWidth="1"/>
    <col min="14" max="14" width="7.625" style="1" customWidth="1"/>
    <col min="15" max="16" width="7.75390625" style="1" customWidth="1"/>
    <col min="17" max="18" width="7.625" style="1" customWidth="1"/>
    <col min="19" max="20" width="7.75390625" style="1" customWidth="1"/>
    <col min="21" max="21" width="8.125" style="1" customWidth="1"/>
    <col min="22" max="22" width="6.75390625" style="10" customWidth="1"/>
    <col min="23" max="23" width="27.375" style="1" customWidth="1"/>
    <col min="24" max="16384" width="9.125" style="1" customWidth="1"/>
  </cols>
  <sheetData>
    <row r="1" spans="19:21" ht="10.5" customHeight="1">
      <c r="S1" s="11"/>
      <c r="T1" s="11"/>
      <c r="U1" s="9" t="s">
        <v>0</v>
      </c>
    </row>
    <row r="2" spans="1:22" ht="18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2"/>
      <c r="N3" s="2"/>
      <c r="O3" s="2"/>
      <c r="P3" s="2"/>
      <c r="Q3" s="2"/>
      <c r="R3" s="2"/>
      <c r="S3" s="2"/>
      <c r="T3" s="2"/>
      <c r="V3" s="12"/>
    </row>
    <row r="4" ht="17.25" customHeight="1"/>
    <row r="5" spans="1:22" ht="24.75" customHeight="1">
      <c r="A5" s="25" t="s">
        <v>2</v>
      </c>
      <c r="B5" s="26" t="s">
        <v>3</v>
      </c>
      <c r="C5" s="27" t="s">
        <v>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 t="s">
        <v>5</v>
      </c>
      <c r="O5" s="27"/>
      <c r="P5" s="27"/>
      <c r="Q5" s="27"/>
      <c r="R5" s="27"/>
      <c r="S5" s="27"/>
      <c r="T5" s="27"/>
      <c r="U5" s="27"/>
      <c r="V5" s="27"/>
    </row>
    <row r="6" spans="1:22" ht="80.25" customHeight="1">
      <c r="A6" s="25"/>
      <c r="B6" s="26"/>
      <c r="C6" s="26" t="s">
        <v>6</v>
      </c>
      <c r="D6" s="26"/>
      <c r="E6" s="27" t="s">
        <v>7</v>
      </c>
      <c r="F6" s="27"/>
      <c r="G6" s="27"/>
      <c r="H6" s="27"/>
      <c r="I6" s="32" t="s">
        <v>8</v>
      </c>
      <c r="J6" s="32"/>
      <c r="K6" s="27" t="s">
        <v>9</v>
      </c>
      <c r="L6" s="27"/>
      <c r="M6" s="28" t="s">
        <v>61</v>
      </c>
      <c r="N6" s="26" t="s">
        <v>6</v>
      </c>
      <c r="O6" s="26"/>
      <c r="P6" s="27" t="s">
        <v>10</v>
      </c>
      <c r="Q6" s="27"/>
      <c r="R6" s="32" t="s">
        <v>11</v>
      </c>
      <c r="S6" s="32"/>
      <c r="T6" s="27" t="s">
        <v>9</v>
      </c>
      <c r="U6" s="27"/>
      <c r="V6" s="28" t="s">
        <v>61</v>
      </c>
    </row>
    <row r="7" spans="1:22" ht="12.75" customHeight="1">
      <c r="A7" s="25"/>
      <c r="B7" s="26"/>
      <c r="C7" s="23" t="s">
        <v>58</v>
      </c>
      <c r="D7" s="23" t="s">
        <v>59</v>
      </c>
      <c r="E7" s="31" t="s">
        <v>12</v>
      </c>
      <c r="F7" s="31"/>
      <c r="G7" s="31" t="s">
        <v>59</v>
      </c>
      <c r="H7" s="31"/>
      <c r="I7" s="23" t="s">
        <v>60</v>
      </c>
      <c r="J7" s="23" t="s">
        <v>59</v>
      </c>
      <c r="K7" s="23" t="s">
        <v>58</v>
      </c>
      <c r="L7" s="23" t="s">
        <v>59</v>
      </c>
      <c r="M7" s="29"/>
      <c r="N7" s="23" t="s">
        <v>60</v>
      </c>
      <c r="O7" s="23" t="s">
        <v>59</v>
      </c>
      <c r="P7" s="23" t="s">
        <v>60</v>
      </c>
      <c r="Q7" s="23" t="s">
        <v>59</v>
      </c>
      <c r="R7" s="23" t="s">
        <v>60</v>
      </c>
      <c r="S7" s="23" t="s">
        <v>59</v>
      </c>
      <c r="T7" s="23" t="s">
        <v>60</v>
      </c>
      <c r="U7" s="23" t="s">
        <v>59</v>
      </c>
      <c r="V7" s="29"/>
    </row>
    <row r="8" spans="1:22" ht="36.75" customHeight="1">
      <c r="A8" s="25"/>
      <c r="B8" s="26"/>
      <c r="C8" s="23"/>
      <c r="D8" s="23"/>
      <c r="E8" s="3" t="s">
        <v>9</v>
      </c>
      <c r="F8" s="3" t="s">
        <v>13</v>
      </c>
      <c r="G8" s="3" t="s">
        <v>9</v>
      </c>
      <c r="H8" s="3" t="s">
        <v>13</v>
      </c>
      <c r="I8" s="23"/>
      <c r="J8" s="23"/>
      <c r="K8" s="23"/>
      <c r="L8" s="23"/>
      <c r="M8" s="30"/>
      <c r="N8" s="23"/>
      <c r="O8" s="23"/>
      <c r="P8" s="23"/>
      <c r="Q8" s="23"/>
      <c r="R8" s="23"/>
      <c r="S8" s="23"/>
      <c r="T8" s="23"/>
      <c r="U8" s="23"/>
      <c r="V8" s="30"/>
    </row>
    <row r="9" spans="1:22" ht="12.75" customHeight="1">
      <c r="A9" s="6" t="s">
        <v>14</v>
      </c>
      <c r="B9" s="6" t="s">
        <v>15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7">
        <v>11</v>
      </c>
      <c r="N9" s="6">
        <v>12</v>
      </c>
      <c r="O9" s="6">
        <v>13</v>
      </c>
      <c r="P9" s="6">
        <v>14</v>
      </c>
      <c r="Q9" s="6">
        <v>15</v>
      </c>
      <c r="R9" s="6">
        <v>16</v>
      </c>
      <c r="S9" s="6">
        <v>17</v>
      </c>
      <c r="T9" s="6">
        <v>18</v>
      </c>
      <c r="U9" s="6">
        <v>19</v>
      </c>
      <c r="V9" s="7">
        <v>20</v>
      </c>
    </row>
    <row r="10" spans="1:22" ht="14.25" customHeight="1">
      <c r="A10" s="8">
        <v>1</v>
      </c>
      <c r="B10" s="4" t="s">
        <v>16</v>
      </c>
      <c r="C10" s="17">
        <f>'[1]1_3_1'!D10</f>
        <v>31</v>
      </c>
      <c r="D10" s="17">
        <v>31</v>
      </c>
      <c r="E10" s="18">
        <v>39.71</v>
      </c>
      <c r="F10" s="18">
        <v>35.13</v>
      </c>
      <c r="G10" s="18">
        <f>'Z1_3_1'!C2</f>
        <v>0</v>
      </c>
      <c r="H10" s="18">
        <f>'Z1_3_1'!D2</f>
        <v>0</v>
      </c>
      <c r="I10" s="18">
        <f>'[1]1_3_1'!J10</f>
        <v>0.12316715542521993</v>
      </c>
      <c r="J10" s="18">
        <f>'Z1_3_1'!F2</f>
        <v>0</v>
      </c>
      <c r="K10" s="18">
        <f>'[1]1_3_1'!L10</f>
        <v>39.82991202346041</v>
      </c>
      <c r="L10" s="18">
        <f>G10+J10</f>
        <v>0</v>
      </c>
      <c r="M10" s="19">
        <f>(L10/K10)*100-100</f>
        <v>-100</v>
      </c>
      <c r="N10" s="20">
        <f>'[1]1_3_1'!O10</f>
        <v>0</v>
      </c>
      <c r="O10" s="20"/>
      <c r="P10" s="18">
        <f>'[1]1_3_1'!Q10</f>
        <v>0</v>
      </c>
      <c r="Q10" s="18">
        <v>0</v>
      </c>
      <c r="R10" s="18">
        <f>'[1]1_3_1'!S10</f>
        <v>0</v>
      </c>
      <c r="S10" s="18"/>
      <c r="T10" s="18">
        <f>'[1]1_3_1'!U10</f>
        <v>0</v>
      </c>
      <c r="U10" s="18">
        <f>Q10+S10</f>
        <v>0</v>
      </c>
      <c r="V10" s="19"/>
    </row>
    <row r="11" spans="1:22" ht="14.25" customHeight="1">
      <c r="A11" s="8">
        <v>2</v>
      </c>
      <c r="B11" s="4" t="s">
        <v>17</v>
      </c>
      <c r="C11" s="17">
        <f>'[1]1_3_1'!D11</f>
        <v>25</v>
      </c>
      <c r="D11" s="17">
        <v>25</v>
      </c>
      <c r="E11" s="18">
        <v>22.03</v>
      </c>
      <c r="F11" s="18">
        <v>20.09</v>
      </c>
      <c r="G11" s="18">
        <v>18.072727272727274</v>
      </c>
      <c r="H11" s="18">
        <v>16.13090909090909</v>
      </c>
      <c r="I11" s="18">
        <f>'[1]1_3_1'!J11</f>
        <v>0.09454545454545454</v>
      </c>
      <c r="J11" s="18">
        <v>0.04363636363636363</v>
      </c>
      <c r="K11" s="18">
        <f>'[1]1_3_1'!L11</f>
        <v>22.123636363636365</v>
      </c>
      <c r="L11" s="18">
        <v>18.116363636363637</v>
      </c>
      <c r="M11" s="19">
        <f aca="true" t="shared" si="0" ref="M11:M37">(L11/K11)*100-100</f>
        <v>-18.11308349769888</v>
      </c>
      <c r="N11" s="20">
        <f>'[1]1_3_1'!O11</f>
        <v>42</v>
      </c>
      <c r="O11" s="20">
        <v>39</v>
      </c>
      <c r="P11" s="18">
        <f>T11-R11</f>
        <v>652.0346320346321</v>
      </c>
      <c r="Q11" s="18">
        <f>6966/42/5.5</f>
        <v>30.155844155844157</v>
      </c>
      <c r="R11" s="18">
        <f>'[1]1_3_1'!S11</f>
        <v>0.008658008658008658</v>
      </c>
      <c r="S11" s="18">
        <v>0.04662004662004662</v>
      </c>
      <c r="T11" s="18">
        <f>'[1]1_3_1'!U11</f>
        <v>652.0432900432901</v>
      </c>
      <c r="U11" s="18">
        <f aca="true" t="shared" si="1" ref="U11:U37">Q11+S11</f>
        <v>30.202464202464203</v>
      </c>
      <c r="V11" s="19">
        <f>U11/T11*100-100</f>
        <v>-95.36802775771851</v>
      </c>
    </row>
    <row r="12" spans="1:22" ht="14.25" customHeight="1">
      <c r="A12" s="8">
        <v>3</v>
      </c>
      <c r="B12" s="4" t="s">
        <v>18</v>
      </c>
      <c r="C12" s="17">
        <f>'[1]1_3_1'!D12</f>
        <v>16</v>
      </c>
      <c r="D12" s="17">
        <v>16</v>
      </c>
      <c r="E12" s="18">
        <v>17.57</v>
      </c>
      <c r="F12" s="18">
        <v>14.78</v>
      </c>
      <c r="G12" s="18">
        <v>16.329545454545453</v>
      </c>
      <c r="H12" s="18">
        <v>13.954545454545455</v>
      </c>
      <c r="I12" s="18">
        <f>'[1]1_3_1'!J12</f>
        <v>0.17045454545454544</v>
      </c>
      <c r="J12" s="18">
        <v>0.10227272727272728</v>
      </c>
      <c r="K12" s="18">
        <f>'[1]1_3_1'!L12</f>
        <v>17.738636363636363</v>
      </c>
      <c r="L12" s="18">
        <v>16.431818181818183</v>
      </c>
      <c r="M12" s="19">
        <f t="shared" si="0"/>
        <v>-7.367072389493899</v>
      </c>
      <c r="N12" s="20">
        <f>'[1]1_3_1'!O12</f>
        <v>0</v>
      </c>
      <c r="O12" s="20"/>
      <c r="P12" s="18">
        <f aca="true" t="shared" si="2" ref="P12:P37">T12-R12</f>
        <v>0</v>
      </c>
      <c r="Q12" s="18">
        <v>0</v>
      </c>
      <c r="R12" s="18">
        <f>'[1]1_3_1'!S12</f>
        <v>0</v>
      </c>
      <c r="S12" s="18"/>
      <c r="T12" s="18">
        <f>'[1]1_3_1'!U12</f>
        <v>0</v>
      </c>
      <c r="U12" s="18">
        <f t="shared" si="1"/>
        <v>0</v>
      </c>
      <c r="V12" s="19"/>
    </row>
    <row r="13" spans="1:22" ht="14.25" customHeight="1">
      <c r="A13" s="8">
        <v>4</v>
      </c>
      <c r="B13" s="4" t="s">
        <v>19</v>
      </c>
      <c r="C13" s="17">
        <f>'[1]1_3_1'!D13</f>
        <v>46</v>
      </c>
      <c r="D13" s="17">
        <v>46</v>
      </c>
      <c r="E13" s="18">
        <v>33.42</v>
      </c>
      <c r="F13" s="18">
        <v>30.05</v>
      </c>
      <c r="G13" s="18">
        <v>35.78260869565218</v>
      </c>
      <c r="H13" s="18">
        <v>30.01185770750988</v>
      </c>
      <c r="I13" s="18">
        <f>'[1]1_3_1'!J13</f>
        <v>0.06324110671936758</v>
      </c>
      <c r="J13" s="18">
        <v>0.05928853754940711</v>
      </c>
      <c r="K13" s="18">
        <f>'[1]1_3_1'!L13</f>
        <v>33.48221343873518</v>
      </c>
      <c r="L13" s="18">
        <v>35.84189723320158</v>
      </c>
      <c r="M13" s="19">
        <f t="shared" si="0"/>
        <v>7.047574076260176</v>
      </c>
      <c r="N13" s="20">
        <f>'[1]1_3_1'!O13</f>
        <v>53</v>
      </c>
      <c r="O13" s="20">
        <v>53</v>
      </c>
      <c r="P13" s="18">
        <f t="shared" si="2"/>
        <v>36.36363636363637</v>
      </c>
      <c r="Q13" s="18">
        <f>7812/53/5.5</f>
        <v>26.799313893653515</v>
      </c>
      <c r="R13" s="18">
        <f>'[1]1_3_1'!S13</f>
        <v>0.06518010291595197</v>
      </c>
      <c r="S13" s="18">
        <v>0.051457975986277875</v>
      </c>
      <c r="T13" s="18">
        <f>'[1]1_3_1'!U13</f>
        <v>36.42881646655232</v>
      </c>
      <c r="U13" s="18">
        <f t="shared" si="1"/>
        <v>26.850771869639793</v>
      </c>
      <c r="V13" s="19">
        <f>U13/T13*100-100</f>
        <v>-26.292494585177522</v>
      </c>
    </row>
    <row r="14" spans="1:22" ht="14.25" customHeight="1">
      <c r="A14" s="8">
        <v>5</v>
      </c>
      <c r="B14" s="4" t="s">
        <v>20</v>
      </c>
      <c r="C14" s="17">
        <f>'[1]1_3_1'!D14</f>
        <v>61</v>
      </c>
      <c r="D14" s="17">
        <v>61</v>
      </c>
      <c r="E14" s="18">
        <v>29.76</v>
      </c>
      <c r="F14" s="18">
        <v>26.15</v>
      </c>
      <c r="G14" s="18">
        <v>26.259314456035767</v>
      </c>
      <c r="H14" s="18">
        <v>21.442622950819672</v>
      </c>
      <c r="I14" s="18">
        <f>'[1]1_3_1'!J14</f>
        <v>0.13710879284649777</v>
      </c>
      <c r="J14" s="18">
        <v>0.13412816691505217</v>
      </c>
      <c r="K14" s="18">
        <f>'[1]1_3_1'!L14</f>
        <v>29.89865871833085</v>
      </c>
      <c r="L14" s="18">
        <v>26.39344262295082</v>
      </c>
      <c r="M14" s="19">
        <f t="shared" si="0"/>
        <v>-11.723656664340552</v>
      </c>
      <c r="N14" s="20">
        <f>'[1]1_3_1'!O14</f>
        <v>48</v>
      </c>
      <c r="O14" s="20">
        <v>48</v>
      </c>
      <c r="P14" s="18">
        <f t="shared" si="2"/>
        <v>41.234848484848484</v>
      </c>
      <c r="Q14" s="18">
        <f>7703/48/5.5</f>
        <v>29.1780303030303</v>
      </c>
      <c r="R14" s="18">
        <f>'[1]1_3_1'!S14</f>
        <v>0.07575757575757576</v>
      </c>
      <c r="S14" s="18">
        <v>0.0606060606060606</v>
      </c>
      <c r="T14" s="18">
        <f>'[1]1_3_1'!U14</f>
        <v>41.31060606060606</v>
      </c>
      <c r="U14" s="18">
        <f t="shared" si="1"/>
        <v>29.238636363636363</v>
      </c>
      <c r="V14" s="19">
        <f>U14/T14*100-100</f>
        <v>-29.22244635980195</v>
      </c>
    </row>
    <row r="15" spans="1:22" ht="14.25" customHeight="1">
      <c r="A15" s="8">
        <v>6</v>
      </c>
      <c r="B15" s="4" t="s">
        <v>21</v>
      </c>
      <c r="C15" s="17">
        <f>'[1]1_3_1'!D15</f>
        <v>20</v>
      </c>
      <c r="D15" s="17">
        <v>20</v>
      </c>
      <c r="E15" s="18">
        <v>47.67</v>
      </c>
      <c r="F15" s="18">
        <v>39.65</v>
      </c>
      <c r="G15" s="18">
        <v>30.845454545454547</v>
      </c>
      <c r="H15" s="18">
        <v>24.94545454545454</v>
      </c>
      <c r="I15" s="18">
        <f>'[1]1_3_1'!J15</f>
        <v>0.1</v>
      </c>
      <c r="J15" s="18">
        <v>0.1</v>
      </c>
      <c r="K15" s="18">
        <f>'[1]1_3_1'!L15</f>
        <v>47.77272727272727</v>
      </c>
      <c r="L15" s="18">
        <v>30.94545454545454</v>
      </c>
      <c r="M15" s="19">
        <f t="shared" si="0"/>
        <v>-35.223596574690774</v>
      </c>
      <c r="N15" s="20">
        <f>'[1]1_3_1'!O15</f>
        <v>38</v>
      </c>
      <c r="O15" s="20">
        <v>38</v>
      </c>
      <c r="P15" s="18">
        <f t="shared" si="2"/>
        <v>114.03827751196172</v>
      </c>
      <c r="Q15" s="18">
        <f>5872/38/5.5</f>
        <v>28.095693779904305</v>
      </c>
      <c r="R15" s="18">
        <f>'[1]1_3_1'!S15</f>
        <v>0.023923444976076555</v>
      </c>
      <c r="S15" s="18">
        <v>0.07655502392344497</v>
      </c>
      <c r="T15" s="18">
        <f>'[1]1_3_1'!U15</f>
        <v>114.0622009569378</v>
      </c>
      <c r="U15" s="18">
        <f t="shared" si="1"/>
        <v>28.17224880382775</v>
      </c>
      <c r="V15" s="19">
        <f>U15/T15*100-100</f>
        <v>-75.30097738999119</v>
      </c>
    </row>
    <row r="16" spans="1:22" ht="14.25" customHeight="1">
      <c r="A16" s="8">
        <v>7</v>
      </c>
      <c r="B16" s="4" t="s">
        <v>22</v>
      </c>
      <c r="C16" s="17">
        <f>'[1]1_3_1'!D16</f>
        <v>14</v>
      </c>
      <c r="D16" s="17">
        <v>14</v>
      </c>
      <c r="E16" s="18">
        <v>30.52</v>
      </c>
      <c r="F16" s="18">
        <v>18.74</v>
      </c>
      <c r="G16" s="18">
        <v>30.324675324675322</v>
      </c>
      <c r="H16" s="18">
        <v>19.07792207792208</v>
      </c>
      <c r="I16" s="18">
        <f>'[1]1_3_1'!J16</f>
        <v>0.051948051948051945</v>
      </c>
      <c r="J16" s="18">
        <v>0.10389610389610389</v>
      </c>
      <c r="K16" s="18">
        <f>'[1]1_3_1'!L16</f>
        <v>30.57142857142857</v>
      </c>
      <c r="L16" s="18">
        <v>30.42857142857143</v>
      </c>
      <c r="M16" s="19">
        <f t="shared" si="0"/>
        <v>-0.4672897196261516</v>
      </c>
      <c r="N16" s="20">
        <f>'[1]1_3_1'!O16</f>
        <v>0</v>
      </c>
      <c r="O16" s="20"/>
      <c r="P16" s="18">
        <f t="shared" si="2"/>
        <v>0</v>
      </c>
      <c r="Q16" s="18">
        <v>0</v>
      </c>
      <c r="R16" s="18">
        <f>'[1]1_3_1'!S16</f>
        <v>0</v>
      </c>
      <c r="S16" s="18"/>
      <c r="T16" s="18">
        <f>'[1]1_3_1'!U16</f>
        <v>0</v>
      </c>
      <c r="U16" s="18">
        <f t="shared" si="1"/>
        <v>0</v>
      </c>
      <c r="V16" s="19"/>
    </row>
    <row r="17" spans="1:22" ht="14.25" customHeight="1">
      <c r="A17" s="8">
        <v>8</v>
      </c>
      <c r="B17" s="4" t="s">
        <v>23</v>
      </c>
      <c r="C17" s="17">
        <f>'[1]1_3_1'!D17</f>
        <v>28</v>
      </c>
      <c r="D17" s="17">
        <v>28</v>
      </c>
      <c r="E17" s="18">
        <v>38.91</v>
      </c>
      <c r="F17" s="18">
        <v>32.97</v>
      </c>
      <c r="G17" s="18">
        <v>29.331168831168835</v>
      </c>
      <c r="H17" s="18">
        <v>25.46103896103896</v>
      </c>
      <c r="I17" s="18">
        <f>'[1]1_3_1'!J17</f>
        <v>0.05844155844155845</v>
      </c>
      <c r="J17" s="18">
        <v>0.03246753246753247</v>
      </c>
      <c r="K17" s="18">
        <f>'[1]1_3_1'!L17</f>
        <v>38.96753246753247</v>
      </c>
      <c r="L17" s="18">
        <v>29.363636363636363</v>
      </c>
      <c r="M17" s="19">
        <f t="shared" si="0"/>
        <v>-24.645892351274796</v>
      </c>
      <c r="N17" s="20">
        <f>'[1]1_3_1'!O17</f>
        <v>0</v>
      </c>
      <c r="O17" s="20"/>
      <c r="P17" s="18">
        <f t="shared" si="2"/>
        <v>0</v>
      </c>
      <c r="Q17" s="18">
        <v>0</v>
      </c>
      <c r="R17" s="18">
        <f>'[1]1_3_1'!S17</f>
        <v>0</v>
      </c>
      <c r="S17" s="18"/>
      <c r="T17" s="18">
        <f>'[1]1_3_1'!U17</f>
        <v>0</v>
      </c>
      <c r="U17" s="18">
        <f t="shared" si="1"/>
        <v>0</v>
      </c>
      <c r="V17" s="19"/>
    </row>
    <row r="18" spans="1:22" ht="14.25" customHeight="1">
      <c r="A18" s="8">
        <v>9</v>
      </c>
      <c r="B18" s="4" t="s">
        <v>24</v>
      </c>
      <c r="C18" s="17">
        <f>'[1]1_3_1'!D18</f>
        <v>22</v>
      </c>
      <c r="D18" s="17">
        <v>22</v>
      </c>
      <c r="E18" s="18">
        <v>17.05</v>
      </c>
      <c r="F18" s="18">
        <v>14.93</v>
      </c>
      <c r="G18" s="18">
        <v>19.363636363636363</v>
      </c>
      <c r="H18" s="18">
        <v>16.545454545454547</v>
      </c>
      <c r="I18" s="18">
        <f>'[1]1_3_1'!J18</f>
        <v>0.024793388429752063</v>
      </c>
      <c r="J18" s="18">
        <v>0.2892561983471074</v>
      </c>
      <c r="K18" s="18">
        <f>'[1]1_3_1'!L18</f>
        <v>17.074380165289256</v>
      </c>
      <c r="L18" s="18">
        <v>19.65289256198347</v>
      </c>
      <c r="M18" s="19">
        <f t="shared" si="0"/>
        <v>15.101645692158769</v>
      </c>
      <c r="N18" s="20">
        <f>'[1]1_3_1'!O18</f>
        <v>0</v>
      </c>
      <c r="O18" s="20"/>
      <c r="P18" s="18">
        <f t="shared" si="2"/>
        <v>0</v>
      </c>
      <c r="Q18" s="18">
        <v>0</v>
      </c>
      <c r="R18" s="18">
        <f>'[1]1_3_1'!S18</f>
        <v>0</v>
      </c>
      <c r="S18" s="18"/>
      <c r="T18" s="18">
        <f>'[1]1_3_1'!U18</f>
        <v>0</v>
      </c>
      <c r="U18" s="18">
        <f t="shared" si="1"/>
        <v>0</v>
      </c>
      <c r="V18" s="19"/>
    </row>
    <row r="19" spans="1:22" ht="14.25" customHeight="1">
      <c r="A19" s="8">
        <v>10</v>
      </c>
      <c r="B19" s="4" t="s">
        <v>25</v>
      </c>
      <c r="C19" s="17">
        <f>'[1]1_3_1'!D19</f>
        <v>22</v>
      </c>
      <c r="D19" s="17">
        <v>22</v>
      </c>
      <c r="E19" s="18">
        <v>28.66</v>
      </c>
      <c r="F19" s="18">
        <v>23.14</v>
      </c>
      <c r="G19" s="18">
        <v>33.52892561983471</v>
      </c>
      <c r="H19" s="18">
        <v>25.611570247933887</v>
      </c>
      <c r="I19" s="18">
        <f>'[1]1_3_1'!J19</f>
        <v>0.04958677685950413</v>
      </c>
      <c r="J19" s="18">
        <v>0.11570247933884298</v>
      </c>
      <c r="K19" s="18">
        <f>'[1]1_3_1'!L19</f>
        <v>28.710743801652892</v>
      </c>
      <c r="L19" s="18">
        <v>33.64462809917355</v>
      </c>
      <c r="M19" s="19">
        <f t="shared" si="0"/>
        <v>17.184801381692566</v>
      </c>
      <c r="N19" s="20">
        <f>'[1]1_3_1'!O19</f>
        <v>58</v>
      </c>
      <c r="O19" s="20">
        <v>64</v>
      </c>
      <c r="P19" s="18">
        <f t="shared" si="2"/>
        <v>790.8307210031348</v>
      </c>
      <c r="Q19" s="18">
        <f>21899/O19/5.5</f>
        <v>62.21306818181818</v>
      </c>
      <c r="R19" s="18">
        <f>'[1]1_3_1'!S19</f>
        <v>0.9780564263322884</v>
      </c>
      <c r="S19" s="18">
        <v>0.03409090909090909</v>
      </c>
      <c r="T19" s="18">
        <f>'[1]1_3_1'!U19</f>
        <v>791.8087774294671</v>
      </c>
      <c r="U19" s="18">
        <f t="shared" si="1"/>
        <v>62.247159090909086</v>
      </c>
      <c r="V19" s="19">
        <f>U19/T19*100-100</f>
        <v>-92.13861214155915</v>
      </c>
    </row>
    <row r="20" spans="1:22" ht="14.25" customHeight="1">
      <c r="A20" s="8">
        <v>11</v>
      </c>
      <c r="B20" s="4" t="s">
        <v>26</v>
      </c>
      <c r="C20" s="17">
        <f>'[1]1_3_1'!D20</f>
        <v>16</v>
      </c>
      <c r="D20" s="17">
        <v>16</v>
      </c>
      <c r="E20" s="18">
        <v>25.14</v>
      </c>
      <c r="F20" s="18">
        <v>22.24</v>
      </c>
      <c r="G20" s="18">
        <v>26.056818181818183</v>
      </c>
      <c r="H20" s="18">
        <v>22.09090909090909</v>
      </c>
      <c r="I20" s="18">
        <f>'[1]1_3_1'!J20</f>
        <v>0.1590909090909091</v>
      </c>
      <c r="J20" s="18">
        <v>0.09090909090909091</v>
      </c>
      <c r="K20" s="18">
        <f>'[1]1_3_1'!L20</f>
        <v>25.295454545454547</v>
      </c>
      <c r="L20" s="18">
        <v>26.147727272727273</v>
      </c>
      <c r="M20" s="19">
        <f t="shared" si="0"/>
        <v>3.3692722371967676</v>
      </c>
      <c r="N20" s="20">
        <f>'[1]1_3_1'!O20</f>
        <v>0</v>
      </c>
      <c r="O20" s="20"/>
      <c r="P20" s="18">
        <f t="shared" si="2"/>
        <v>0</v>
      </c>
      <c r="Q20" s="18">
        <v>0</v>
      </c>
      <c r="R20" s="18">
        <f>'[1]1_3_1'!S20</f>
        <v>0</v>
      </c>
      <c r="S20" s="18"/>
      <c r="T20" s="18">
        <f>'[1]1_3_1'!U20</f>
        <v>0</v>
      </c>
      <c r="U20" s="18">
        <f t="shared" si="1"/>
        <v>0</v>
      </c>
      <c r="V20" s="19"/>
    </row>
    <row r="21" spans="1:22" ht="14.25" customHeight="1">
      <c r="A21" s="8">
        <v>12</v>
      </c>
      <c r="B21" s="4" t="s">
        <v>27</v>
      </c>
      <c r="C21" s="17">
        <f>'[1]1_3_1'!D21</f>
        <v>37</v>
      </c>
      <c r="D21" s="17">
        <v>37</v>
      </c>
      <c r="E21" s="18">
        <v>31.28</v>
      </c>
      <c r="F21" s="18">
        <v>26.47</v>
      </c>
      <c r="G21" s="18">
        <v>23.52825552825553</v>
      </c>
      <c r="H21" s="18">
        <v>19.62162162162162</v>
      </c>
      <c r="I21" s="18">
        <f>'[1]1_3_1'!J21</f>
        <v>0.07371007371007371</v>
      </c>
      <c r="J21" s="18">
        <v>0.024570024570024572</v>
      </c>
      <c r="K21" s="18">
        <f>'[1]1_3_1'!L21</f>
        <v>31.35135135135135</v>
      </c>
      <c r="L21" s="18">
        <v>23.552825552825553</v>
      </c>
      <c r="M21" s="19">
        <f t="shared" si="0"/>
        <v>-24.874608150470223</v>
      </c>
      <c r="N21" s="20">
        <f>'[1]1_3_1'!O21</f>
        <v>0</v>
      </c>
      <c r="O21" s="20"/>
      <c r="P21" s="18">
        <f t="shared" si="2"/>
        <v>0</v>
      </c>
      <c r="Q21" s="18">
        <v>0</v>
      </c>
      <c r="R21" s="18">
        <f>'[1]1_3_1'!S21</f>
        <v>0</v>
      </c>
      <c r="S21" s="18"/>
      <c r="T21" s="18">
        <f>'[1]1_3_1'!U21</f>
        <v>0</v>
      </c>
      <c r="U21" s="18">
        <f t="shared" si="1"/>
        <v>0</v>
      </c>
      <c r="V21" s="19"/>
    </row>
    <row r="22" spans="1:22" ht="14.25" customHeight="1">
      <c r="A22" s="8">
        <v>13</v>
      </c>
      <c r="B22" s="4" t="s">
        <v>28</v>
      </c>
      <c r="C22" s="17">
        <f>'[1]1_3_1'!D22</f>
        <v>31</v>
      </c>
      <c r="D22" s="17">
        <v>31</v>
      </c>
      <c r="E22" s="18">
        <v>29.94</v>
      </c>
      <c r="F22" s="18">
        <v>25.89</v>
      </c>
      <c r="G22" s="18">
        <v>29.906158357771258</v>
      </c>
      <c r="H22" s="18">
        <v>23.395894428152495</v>
      </c>
      <c r="I22" s="18">
        <f>'[1]1_3_1'!J22</f>
        <v>0.08211143695014662</v>
      </c>
      <c r="J22" s="18">
        <v>0.1407624633431085</v>
      </c>
      <c r="K22" s="18">
        <f>'[1]1_3_1'!L22</f>
        <v>30.017595307917887</v>
      </c>
      <c r="L22" s="18">
        <v>30.04692082111437</v>
      </c>
      <c r="M22" s="19">
        <f t="shared" si="0"/>
        <v>0.0976944118796581</v>
      </c>
      <c r="N22" s="20">
        <f>'[1]1_3_1'!O22</f>
        <v>61</v>
      </c>
      <c r="O22" s="20">
        <v>51</v>
      </c>
      <c r="P22" s="18">
        <f t="shared" si="2"/>
        <v>28.04769001490313</v>
      </c>
      <c r="Q22" s="18">
        <f>6322/O22/5.5</f>
        <v>22.53832442067736</v>
      </c>
      <c r="R22" s="18">
        <f>'[1]1_3_1'!S22</f>
        <v>0.05365126676602086</v>
      </c>
      <c r="S22" s="18">
        <v>0.0926916221033868</v>
      </c>
      <c r="T22" s="18">
        <f>'[1]1_3_1'!U22</f>
        <v>28.10134128166915</v>
      </c>
      <c r="U22" s="18">
        <f t="shared" si="1"/>
        <v>22.631016042780747</v>
      </c>
      <c r="V22" s="19">
        <f>U22/T22*100-100</f>
        <v>-19.46642042476728</v>
      </c>
    </row>
    <row r="23" spans="1:22" ht="14.25" customHeight="1">
      <c r="A23" s="8">
        <v>14</v>
      </c>
      <c r="B23" s="4" t="s">
        <v>29</v>
      </c>
      <c r="C23" s="17">
        <f>'[1]1_3_1'!D23</f>
        <v>16</v>
      </c>
      <c r="D23" s="17">
        <v>16</v>
      </c>
      <c r="E23" s="18">
        <v>35.63</v>
      </c>
      <c r="F23" s="18">
        <v>29.03</v>
      </c>
      <c r="G23" s="18">
        <v>24.829545454545453</v>
      </c>
      <c r="H23" s="18">
        <v>19.295454545454547</v>
      </c>
      <c r="I23" s="18">
        <f>'[1]1_3_1'!J23</f>
        <v>0.03409090909090909</v>
      </c>
      <c r="J23" s="18">
        <v>0.056818181818181816</v>
      </c>
      <c r="K23" s="18">
        <f>'[1]1_3_1'!L23</f>
        <v>35.65909090909091</v>
      </c>
      <c r="L23" s="18">
        <v>24.886363636363637</v>
      </c>
      <c r="M23" s="19">
        <f t="shared" si="0"/>
        <v>-30.21032504780115</v>
      </c>
      <c r="N23" s="20">
        <f>'[1]1_3_1'!O23</f>
        <v>0</v>
      </c>
      <c r="O23" s="20"/>
      <c r="P23" s="18">
        <f t="shared" si="2"/>
        <v>0</v>
      </c>
      <c r="Q23" s="18">
        <v>0</v>
      </c>
      <c r="R23" s="18">
        <f>'[1]1_3_1'!S23</f>
        <v>0</v>
      </c>
      <c r="S23" s="18"/>
      <c r="T23" s="18">
        <f>'[1]1_3_1'!U23</f>
        <v>0</v>
      </c>
      <c r="U23" s="18">
        <f t="shared" si="1"/>
        <v>0</v>
      </c>
      <c r="V23" s="19"/>
    </row>
    <row r="24" spans="1:22" ht="14.25" customHeight="1">
      <c r="A24" s="8">
        <v>15</v>
      </c>
      <c r="B24" s="4" t="s">
        <v>30</v>
      </c>
      <c r="C24" s="17">
        <f>'[1]1_3_1'!D24</f>
        <v>31</v>
      </c>
      <c r="D24" s="17">
        <v>31</v>
      </c>
      <c r="E24" s="18">
        <v>32.24</v>
      </c>
      <c r="F24" s="18">
        <v>24.32</v>
      </c>
      <c r="G24" s="18">
        <v>26.36950146627566</v>
      </c>
      <c r="H24" s="18">
        <v>18.686217008797655</v>
      </c>
      <c r="I24" s="18">
        <f>'[1]1_3_1'!J24</f>
        <v>0.06451612903225806</v>
      </c>
      <c r="J24" s="18">
        <v>0.12316715542521993</v>
      </c>
      <c r="K24" s="18">
        <f>'[1]1_3_1'!L24</f>
        <v>32.3049853372434</v>
      </c>
      <c r="L24" s="18">
        <v>26.492668621700883</v>
      </c>
      <c r="M24" s="19">
        <f t="shared" si="0"/>
        <v>-17.992011619462588</v>
      </c>
      <c r="N24" s="20">
        <f>'[1]1_3_1'!O24</f>
        <v>37</v>
      </c>
      <c r="O24" s="20">
        <v>37</v>
      </c>
      <c r="P24" s="18">
        <f t="shared" si="2"/>
        <v>120.4029484029484</v>
      </c>
      <c r="Q24" s="18">
        <f>6604/O24/5.5</f>
        <v>32.452088452088454</v>
      </c>
      <c r="R24" s="18">
        <f>'[1]1_3_1'!S24</f>
        <v>0.10810810810810811</v>
      </c>
      <c r="S24" s="18">
        <v>0.11302211302211301</v>
      </c>
      <c r="T24" s="18">
        <f>'[1]1_3_1'!U24</f>
        <v>120.51105651105651</v>
      </c>
      <c r="U24" s="18">
        <f t="shared" si="1"/>
        <v>32.565110565110565</v>
      </c>
      <c r="V24" s="19">
        <f>U24/T24*100-100</f>
        <v>-72.97749143695971</v>
      </c>
    </row>
    <row r="25" spans="1:22" ht="14.25" customHeight="1">
      <c r="A25" s="8">
        <v>16</v>
      </c>
      <c r="B25" s="4" t="s">
        <v>31</v>
      </c>
      <c r="C25" s="17">
        <f>'[1]1_3_1'!D25</f>
        <v>22</v>
      </c>
      <c r="D25" s="17">
        <v>22</v>
      </c>
      <c r="E25" s="18">
        <v>34.44</v>
      </c>
      <c r="F25" s="18">
        <v>30.73</v>
      </c>
      <c r="G25" s="18">
        <v>25.900826446280995</v>
      </c>
      <c r="H25" s="18">
        <v>19.793388429752067</v>
      </c>
      <c r="I25" s="18">
        <f>'[1]1_3_1'!J25</f>
        <v>0.1487603305785124</v>
      </c>
      <c r="J25" s="18">
        <v>0.14049586776859505</v>
      </c>
      <c r="K25" s="18">
        <f>'[1]1_3_1'!L25</f>
        <v>34.586776859504134</v>
      </c>
      <c r="L25" s="18">
        <v>26.041322314049584</v>
      </c>
      <c r="M25" s="19">
        <f t="shared" si="0"/>
        <v>-24.707287933094406</v>
      </c>
      <c r="N25" s="20">
        <f>'[1]1_3_1'!O25</f>
        <v>0</v>
      </c>
      <c r="O25" s="20"/>
      <c r="P25" s="18">
        <f t="shared" si="2"/>
        <v>0</v>
      </c>
      <c r="Q25" s="18">
        <v>0</v>
      </c>
      <c r="R25" s="18">
        <f>'[1]1_3_1'!S25</f>
        <v>0</v>
      </c>
      <c r="S25" s="18"/>
      <c r="T25" s="18">
        <f>'[1]1_3_1'!U25</f>
        <v>0</v>
      </c>
      <c r="U25" s="18">
        <f t="shared" si="1"/>
        <v>0</v>
      </c>
      <c r="V25" s="19"/>
    </row>
    <row r="26" spans="1:22" ht="14.25" customHeight="1">
      <c r="A26" s="8">
        <v>17</v>
      </c>
      <c r="B26" s="4" t="s">
        <v>32</v>
      </c>
      <c r="C26" s="17">
        <f>'[1]1_3_1'!D26</f>
        <v>16</v>
      </c>
      <c r="D26" s="17">
        <v>16</v>
      </c>
      <c r="E26" s="18">
        <v>27.3</v>
      </c>
      <c r="F26" s="18">
        <v>23.25</v>
      </c>
      <c r="G26" s="18">
        <v>22.852272727272727</v>
      </c>
      <c r="H26" s="18">
        <v>19.181818181818183</v>
      </c>
      <c r="I26" s="18">
        <f>'[1]1_3_1'!J26</f>
        <v>0.14772727272727273</v>
      </c>
      <c r="J26" s="18">
        <v>0.045454545454545456</v>
      </c>
      <c r="K26" s="18">
        <f>'[1]1_3_1'!L26</f>
        <v>27.443181818181817</v>
      </c>
      <c r="L26" s="18">
        <v>22.897727272727273</v>
      </c>
      <c r="M26" s="19">
        <f t="shared" si="0"/>
        <v>-16.563146997929607</v>
      </c>
      <c r="N26" s="20">
        <f>'[1]1_3_1'!O26</f>
        <v>0</v>
      </c>
      <c r="O26" s="20"/>
      <c r="P26" s="18">
        <f t="shared" si="2"/>
        <v>0</v>
      </c>
      <c r="Q26" s="18">
        <v>0</v>
      </c>
      <c r="R26" s="18">
        <f>'[1]1_3_1'!S26</f>
        <v>0</v>
      </c>
      <c r="S26" s="18"/>
      <c r="T26" s="18">
        <f>'[1]1_3_1'!U26</f>
        <v>0</v>
      </c>
      <c r="U26" s="18">
        <f t="shared" si="1"/>
        <v>0</v>
      </c>
      <c r="V26" s="19"/>
    </row>
    <row r="27" spans="1:22" ht="14.25" customHeight="1">
      <c r="A27" s="8">
        <v>18</v>
      </c>
      <c r="B27" s="4" t="s">
        <v>33</v>
      </c>
      <c r="C27" s="17">
        <f>'[1]1_3_1'!D27</f>
        <v>16</v>
      </c>
      <c r="D27" s="17">
        <v>16</v>
      </c>
      <c r="E27" s="18">
        <v>60.82</v>
      </c>
      <c r="F27" s="18">
        <v>58.14</v>
      </c>
      <c r="G27" s="18">
        <v>21.204545454545453</v>
      </c>
      <c r="H27" s="18">
        <v>19.011363636363637</v>
      </c>
      <c r="I27" s="18">
        <f>'[1]1_3_1'!J27</f>
        <v>0.14772727272727273</v>
      </c>
      <c r="J27" s="18">
        <v>0.07954545454545454</v>
      </c>
      <c r="K27" s="18">
        <f>'[1]1_3_1'!L27</f>
        <v>60.96590909090909</v>
      </c>
      <c r="L27" s="18">
        <v>21.28409090909091</v>
      </c>
      <c r="M27" s="19">
        <f t="shared" si="0"/>
        <v>-65.08853681267473</v>
      </c>
      <c r="N27" s="20">
        <f>'[1]1_3_1'!O27</f>
        <v>0</v>
      </c>
      <c r="O27" s="20"/>
      <c r="P27" s="18">
        <f t="shared" si="2"/>
        <v>0</v>
      </c>
      <c r="Q27" s="18">
        <v>0</v>
      </c>
      <c r="R27" s="18">
        <f>'[1]1_3_1'!S27</f>
        <v>0</v>
      </c>
      <c r="S27" s="18"/>
      <c r="T27" s="18">
        <f>'[1]1_3_1'!U27</f>
        <v>0</v>
      </c>
      <c r="U27" s="18">
        <f t="shared" si="1"/>
        <v>0</v>
      </c>
      <c r="V27" s="19"/>
    </row>
    <row r="28" spans="1:22" ht="14.25" customHeight="1">
      <c r="A28" s="8">
        <v>19</v>
      </c>
      <c r="B28" s="4" t="s">
        <v>34</v>
      </c>
      <c r="C28" s="17">
        <f>'[1]1_3_1'!D28</f>
        <v>16</v>
      </c>
      <c r="D28" s="17">
        <v>16</v>
      </c>
      <c r="E28" s="18">
        <v>19.69</v>
      </c>
      <c r="F28" s="18">
        <v>18.42</v>
      </c>
      <c r="G28" s="18">
        <v>15.056818181818182</v>
      </c>
      <c r="H28" s="18">
        <v>12.931818181818182</v>
      </c>
      <c r="I28" s="18">
        <f>'[1]1_3_1'!J28</f>
        <v>0.056818181818181816</v>
      </c>
      <c r="J28" s="18">
        <v>0.07954545454545454</v>
      </c>
      <c r="K28" s="18">
        <f>'[1]1_3_1'!L28</f>
        <v>19.75</v>
      </c>
      <c r="L28" s="18">
        <v>15.136363636363637</v>
      </c>
      <c r="M28" s="19">
        <f t="shared" si="0"/>
        <v>-23.360184119677783</v>
      </c>
      <c r="N28" s="20">
        <f>'[1]1_3_1'!O28</f>
        <v>0</v>
      </c>
      <c r="O28" s="20"/>
      <c r="P28" s="18">
        <f t="shared" si="2"/>
        <v>0</v>
      </c>
      <c r="Q28" s="18">
        <v>0</v>
      </c>
      <c r="R28" s="18">
        <f>'[1]1_3_1'!S28</f>
        <v>0</v>
      </c>
      <c r="S28" s="18"/>
      <c r="T28" s="18">
        <f>'[1]1_3_1'!U28</f>
        <v>0</v>
      </c>
      <c r="U28" s="18">
        <f t="shared" si="1"/>
        <v>0</v>
      </c>
      <c r="V28" s="19"/>
    </row>
    <row r="29" spans="1:22" ht="14.25" customHeight="1">
      <c r="A29" s="8">
        <v>20</v>
      </c>
      <c r="B29" s="4" t="s">
        <v>35</v>
      </c>
      <c r="C29" s="17">
        <f>'[1]1_3_1'!D29</f>
        <v>40</v>
      </c>
      <c r="D29" s="17">
        <v>40</v>
      </c>
      <c r="E29" s="18">
        <v>27.45</v>
      </c>
      <c r="F29" s="18">
        <v>20.78</v>
      </c>
      <c r="G29" s="18">
        <v>62.904545454545456</v>
      </c>
      <c r="H29" s="18">
        <v>51.72727272727273</v>
      </c>
      <c r="I29" s="18">
        <f>'[1]1_3_1'!J29</f>
        <v>0.10454545454545454</v>
      </c>
      <c r="J29" s="18">
        <v>0.08636363636363636</v>
      </c>
      <c r="K29" s="18">
        <f>'[1]1_3_1'!L29</f>
        <v>27.55</v>
      </c>
      <c r="L29" s="18">
        <v>62.99090909090909</v>
      </c>
      <c r="M29" s="19">
        <f t="shared" si="0"/>
        <v>128.64213826101306</v>
      </c>
      <c r="N29" s="20">
        <f>'[1]1_3_1'!O29</f>
        <v>43</v>
      </c>
      <c r="O29" s="20">
        <v>43</v>
      </c>
      <c r="P29" s="18">
        <f t="shared" si="2"/>
        <v>563.8731501057082</v>
      </c>
      <c r="Q29" s="18">
        <f>5815/O29/5.5</f>
        <v>24.587737843551796</v>
      </c>
      <c r="R29" s="18">
        <f>'[1]1_3_1'!S29</f>
        <v>0.1522198731501057</v>
      </c>
      <c r="S29" s="18">
        <v>0.042283298097251586</v>
      </c>
      <c r="T29" s="18">
        <f>'[1]1_3_1'!U29</f>
        <v>564.0253699788583</v>
      </c>
      <c r="U29" s="18">
        <f t="shared" si="1"/>
        <v>24.63002114164905</v>
      </c>
      <c r="V29" s="19">
        <f>U29/T29*100-100</f>
        <v>-95.63317140458199</v>
      </c>
    </row>
    <row r="30" spans="1:22" ht="14.25" customHeight="1">
      <c r="A30" s="8">
        <v>21</v>
      </c>
      <c r="B30" s="4" t="s">
        <v>36</v>
      </c>
      <c r="C30" s="17">
        <f>'[1]1_3_1'!D30</f>
        <v>16</v>
      </c>
      <c r="D30" s="17">
        <v>16</v>
      </c>
      <c r="E30" s="18">
        <v>28.99</v>
      </c>
      <c r="F30" s="18">
        <v>24.67</v>
      </c>
      <c r="G30" s="18">
        <v>26.204545454545453</v>
      </c>
      <c r="H30" s="18">
        <v>23.056818181818183</v>
      </c>
      <c r="I30" s="18">
        <f>'[1]1_3_1'!J30</f>
        <v>0.045454545454545456</v>
      </c>
      <c r="J30" s="18">
        <v>0.11363636363636363</v>
      </c>
      <c r="K30" s="18">
        <f>'[1]1_3_1'!L30</f>
        <v>29.03409090909091</v>
      </c>
      <c r="L30" s="18">
        <v>26.318181818181817</v>
      </c>
      <c r="M30" s="19">
        <f t="shared" si="0"/>
        <v>-9.354207436399236</v>
      </c>
      <c r="N30" s="20">
        <f>'[1]1_3_1'!O30</f>
        <v>0</v>
      </c>
      <c r="O30" s="20"/>
      <c r="P30" s="18">
        <f t="shared" si="2"/>
        <v>0</v>
      </c>
      <c r="Q30" s="18"/>
      <c r="R30" s="18">
        <f>'[1]1_3_1'!S30</f>
        <v>0</v>
      </c>
      <c r="S30" s="18"/>
      <c r="T30" s="18">
        <f>'[1]1_3_1'!U30</f>
        <v>0</v>
      </c>
      <c r="U30" s="18">
        <f t="shared" si="1"/>
        <v>0</v>
      </c>
      <c r="V30" s="19"/>
    </row>
    <row r="31" spans="1:22" ht="14.25" customHeight="1">
      <c r="A31" s="8">
        <v>22</v>
      </c>
      <c r="B31" s="4" t="s">
        <v>37</v>
      </c>
      <c r="C31" s="17">
        <f>'[1]1_3_1'!D31</f>
        <v>19</v>
      </c>
      <c r="D31" s="17">
        <v>20</v>
      </c>
      <c r="E31" s="18">
        <v>27.56</v>
      </c>
      <c r="F31" s="18">
        <v>23.79</v>
      </c>
      <c r="G31" s="18">
        <v>27.427272727272726</v>
      </c>
      <c r="H31" s="18">
        <v>22.863636363636363</v>
      </c>
      <c r="I31" s="18">
        <f>'[1]1_3_1'!J31</f>
        <v>0.11483253588516745</v>
      </c>
      <c r="J31" s="18">
        <v>0.05454545454545454</v>
      </c>
      <c r="K31" s="18">
        <f>'[1]1_3_1'!L31</f>
        <v>27.67464114832536</v>
      </c>
      <c r="L31" s="18">
        <v>27.481818181818184</v>
      </c>
      <c r="M31" s="19">
        <f t="shared" si="0"/>
        <v>-0.6967496542185359</v>
      </c>
      <c r="N31" s="20">
        <f>'[1]1_3_1'!O31</f>
        <v>0</v>
      </c>
      <c r="O31" s="20"/>
      <c r="P31" s="18">
        <f t="shared" si="2"/>
        <v>0</v>
      </c>
      <c r="Q31" s="18"/>
      <c r="R31" s="18">
        <f>'[1]1_3_1'!S31</f>
        <v>0</v>
      </c>
      <c r="S31" s="18"/>
      <c r="T31" s="18">
        <f>'[1]1_3_1'!U31</f>
        <v>0</v>
      </c>
      <c r="U31" s="18">
        <f t="shared" si="1"/>
        <v>0</v>
      </c>
      <c r="V31" s="19"/>
    </row>
    <row r="32" spans="1:22" ht="14.25" customHeight="1">
      <c r="A32" s="8">
        <v>23</v>
      </c>
      <c r="B32" s="4" t="s">
        <v>38</v>
      </c>
      <c r="C32" s="17">
        <f>'[1]1_3_1'!D32</f>
        <v>19</v>
      </c>
      <c r="D32" s="17">
        <v>19</v>
      </c>
      <c r="E32" s="18">
        <v>23.4</v>
      </c>
      <c r="F32" s="18">
        <v>20.13</v>
      </c>
      <c r="G32" s="18">
        <v>19.732057416267942</v>
      </c>
      <c r="H32" s="18">
        <v>16.708133971291865</v>
      </c>
      <c r="I32" s="18">
        <f>'[1]1_3_1'!J32</f>
        <v>0.03827751196172249</v>
      </c>
      <c r="J32" s="18">
        <v>0.04784688995215311</v>
      </c>
      <c r="K32" s="18">
        <f>'[1]1_3_1'!L32</f>
        <v>23.43540669856459</v>
      </c>
      <c r="L32" s="18">
        <v>19.779904306220093</v>
      </c>
      <c r="M32" s="19">
        <f t="shared" si="0"/>
        <v>-15.598203348305447</v>
      </c>
      <c r="N32" s="20">
        <f>'[1]1_3_1'!O32</f>
        <v>0</v>
      </c>
      <c r="O32" s="20"/>
      <c r="P32" s="18">
        <f t="shared" si="2"/>
        <v>0</v>
      </c>
      <c r="Q32" s="18"/>
      <c r="R32" s="18">
        <f>'[1]1_3_1'!S32</f>
        <v>0</v>
      </c>
      <c r="S32" s="18"/>
      <c r="T32" s="18">
        <f>'[1]1_3_1'!U32</f>
        <v>0</v>
      </c>
      <c r="U32" s="18">
        <f t="shared" si="1"/>
        <v>0</v>
      </c>
      <c r="V32" s="19"/>
    </row>
    <row r="33" spans="1:22" ht="14.25" customHeight="1">
      <c r="A33" s="8">
        <v>24</v>
      </c>
      <c r="B33" s="4" t="s">
        <v>39</v>
      </c>
      <c r="C33" s="17">
        <f>'[1]1_3_1'!D33</f>
        <v>13</v>
      </c>
      <c r="D33" s="17">
        <v>15</v>
      </c>
      <c r="E33" s="18">
        <v>20.97</v>
      </c>
      <c r="F33" s="18">
        <v>17.34</v>
      </c>
      <c r="G33" s="18">
        <v>29.587878787878786</v>
      </c>
      <c r="H33" s="18">
        <v>28.763636363636362</v>
      </c>
      <c r="I33" s="18">
        <f>'[1]1_3_1'!J33</f>
        <v>0.06993006993006994</v>
      </c>
      <c r="J33" s="18">
        <v>0.0606060606060606</v>
      </c>
      <c r="K33" s="18">
        <f>'[1]1_3_1'!L33</f>
        <v>21.034965034965037</v>
      </c>
      <c r="L33" s="18">
        <v>29.64848484848485</v>
      </c>
      <c r="M33" s="19">
        <f t="shared" si="0"/>
        <v>40.94858156028366</v>
      </c>
      <c r="N33" s="20">
        <f>'[1]1_3_1'!O33</f>
        <v>0</v>
      </c>
      <c r="O33" s="20"/>
      <c r="P33" s="18">
        <f t="shared" si="2"/>
        <v>0</v>
      </c>
      <c r="Q33" s="18"/>
      <c r="R33" s="18">
        <f>'[1]1_3_1'!S33</f>
        <v>0</v>
      </c>
      <c r="S33" s="18"/>
      <c r="T33" s="18">
        <f>'[1]1_3_1'!U33</f>
        <v>0</v>
      </c>
      <c r="U33" s="18">
        <f t="shared" si="1"/>
        <v>0</v>
      </c>
      <c r="V33" s="19"/>
    </row>
    <row r="34" spans="1:22" ht="14.25" customHeight="1">
      <c r="A34" s="8">
        <v>25</v>
      </c>
      <c r="B34" s="4" t="s">
        <v>40</v>
      </c>
      <c r="C34" s="17">
        <f>'[1]1_3_1'!D34</f>
        <v>16</v>
      </c>
      <c r="D34" s="17">
        <v>16</v>
      </c>
      <c r="E34" s="18">
        <v>30.05</v>
      </c>
      <c r="F34" s="18">
        <v>23.84</v>
      </c>
      <c r="G34" s="18">
        <v>27.261363636363637</v>
      </c>
      <c r="H34" s="18">
        <v>20.40909090909091</v>
      </c>
      <c r="I34" s="18">
        <f>'[1]1_3_1'!J34</f>
        <v>0.06818181818181818</v>
      </c>
      <c r="J34" s="18">
        <v>0.07954545454545454</v>
      </c>
      <c r="K34" s="18">
        <f>'[1]1_3_1'!L34</f>
        <v>30.113636363636363</v>
      </c>
      <c r="L34" s="18">
        <v>27.34090909090909</v>
      </c>
      <c r="M34" s="19">
        <f t="shared" si="0"/>
        <v>-9.20754716981132</v>
      </c>
      <c r="N34" s="20">
        <f>'[1]1_3_1'!O34</f>
        <v>0</v>
      </c>
      <c r="O34" s="20"/>
      <c r="P34" s="18">
        <f t="shared" si="2"/>
        <v>0</v>
      </c>
      <c r="Q34" s="18"/>
      <c r="R34" s="18">
        <f>'[1]1_3_1'!S34</f>
        <v>0</v>
      </c>
      <c r="S34" s="18"/>
      <c r="T34" s="18">
        <f>'[1]1_3_1'!U34</f>
        <v>0</v>
      </c>
      <c r="U34" s="18">
        <f t="shared" si="1"/>
        <v>0</v>
      </c>
      <c r="V34" s="19"/>
    </row>
    <row r="35" spans="1:22" ht="14.25" customHeight="1">
      <c r="A35" s="8">
        <v>26</v>
      </c>
      <c r="B35" s="4" t="s">
        <v>41</v>
      </c>
      <c r="C35" s="17">
        <f>'[1]1_3_1'!D35</f>
        <v>49</v>
      </c>
      <c r="D35" s="17">
        <v>49</v>
      </c>
      <c r="E35" s="18">
        <v>38.01</v>
      </c>
      <c r="F35" s="18">
        <v>31.55</v>
      </c>
      <c r="G35" s="18">
        <v>36.74582560296846</v>
      </c>
      <c r="H35" s="18">
        <v>29.031539888682744</v>
      </c>
      <c r="I35" s="18">
        <f>'[1]1_3_1'!J35</f>
        <v>0.14842300556586271</v>
      </c>
      <c r="J35" s="18">
        <v>0.2040816326530612</v>
      </c>
      <c r="K35" s="18">
        <f>'[1]1_3_1'!L35</f>
        <v>38.1595547309833</v>
      </c>
      <c r="L35" s="18">
        <v>36.949907235621524</v>
      </c>
      <c r="M35" s="19">
        <f t="shared" si="0"/>
        <v>-3.1699727732399765</v>
      </c>
      <c r="N35" s="20">
        <f>'[1]1_3_1'!O35</f>
        <v>0</v>
      </c>
      <c r="O35" s="20"/>
      <c r="P35" s="18">
        <f t="shared" si="2"/>
        <v>0</v>
      </c>
      <c r="Q35" s="18"/>
      <c r="R35" s="18">
        <f>'[1]1_3_1'!S35</f>
        <v>0</v>
      </c>
      <c r="S35" s="18"/>
      <c r="T35" s="18">
        <f>'[1]1_3_1'!U35</f>
        <v>0</v>
      </c>
      <c r="U35" s="18">
        <f t="shared" si="1"/>
        <v>0</v>
      </c>
      <c r="V35" s="19"/>
    </row>
    <row r="36" spans="1:22" ht="14.25" customHeight="1">
      <c r="A36" s="8">
        <v>27</v>
      </c>
      <c r="B36" s="4" t="s">
        <v>42</v>
      </c>
      <c r="C36" s="17">
        <f>'[1]1_3_1'!D36</f>
        <v>14</v>
      </c>
      <c r="D36" s="21">
        <v>14</v>
      </c>
      <c r="E36" s="18">
        <v>23.08</v>
      </c>
      <c r="F36" s="18">
        <v>19.06</v>
      </c>
      <c r="G36" s="18">
        <v>0</v>
      </c>
      <c r="H36" s="18">
        <v>0</v>
      </c>
      <c r="I36" s="18">
        <f>'[1]1_3_1'!J36</f>
        <v>0.10389610389610389</v>
      </c>
      <c r="J36" s="18">
        <f>'Z1_3_1'!F28</f>
        <v>0</v>
      </c>
      <c r="K36" s="18">
        <f>'[1]1_3_1'!L36</f>
        <v>23.181818181818183</v>
      </c>
      <c r="L36" s="18">
        <f>G36+J36</f>
        <v>0</v>
      </c>
      <c r="M36" s="19">
        <f t="shared" si="0"/>
        <v>-100</v>
      </c>
      <c r="N36" s="20">
        <f>'[1]1_3_1'!O36</f>
        <v>22</v>
      </c>
      <c r="O36" s="20"/>
      <c r="P36" s="18">
        <f t="shared" si="2"/>
        <v>39.06611570247934</v>
      </c>
      <c r="Q36" s="18"/>
      <c r="R36" s="18">
        <f>'[1]1_3_1'!S36</f>
        <v>0.5702479338842975</v>
      </c>
      <c r="S36" s="18"/>
      <c r="T36" s="18">
        <f>'[1]1_3_1'!U36</f>
        <v>39.63636363636363</v>
      </c>
      <c r="U36" s="18">
        <f t="shared" si="1"/>
        <v>0</v>
      </c>
      <c r="V36" s="19">
        <f>U36/T36*100-100</f>
        <v>-100</v>
      </c>
    </row>
    <row r="37" spans="1:22" ht="14.25" customHeight="1">
      <c r="A37" s="33"/>
      <c r="B37" s="16" t="s">
        <v>9</v>
      </c>
      <c r="C37" s="22">
        <v>672</v>
      </c>
      <c r="D37" s="22">
        <f>SUM(D11:D35)</f>
        <v>630</v>
      </c>
      <c r="E37" s="34">
        <v>31.1</v>
      </c>
      <c r="F37" s="34">
        <v>26.38</v>
      </c>
      <c r="G37" s="34">
        <v>29.32005772005772</v>
      </c>
      <c r="H37" s="34">
        <v>23.906204906204906</v>
      </c>
      <c r="I37" s="34">
        <f>'[1]1_3_1'!J37</f>
        <v>0.09523809523809525</v>
      </c>
      <c r="J37" s="34">
        <v>0.1</v>
      </c>
      <c r="K37" s="34">
        <f>'[1]1_3_1'!L37</f>
        <v>31.195616883116884</v>
      </c>
      <c r="L37" s="34">
        <v>29.421933621933622</v>
      </c>
      <c r="M37" s="34">
        <f t="shared" si="0"/>
        <v>-5.685680997522397</v>
      </c>
      <c r="N37" s="35">
        <f>'[1]1_3_1'!O37</f>
        <v>402</v>
      </c>
      <c r="O37" s="22">
        <f>SUM(O11:O35)</f>
        <v>373</v>
      </c>
      <c r="P37" s="34">
        <f t="shared" si="2"/>
        <v>280.5110809588422</v>
      </c>
      <c r="Q37" s="34">
        <f>68993/O37/5.5</f>
        <v>33.630514257860106</v>
      </c>
      <c r="R37" s="34">
        <f>'[1]1_3_1'!S37</f>
        <v>0.22749886928991406</v>
      </c>
      <c r="S37" s="34">
        <v>0.06239337070436266</v>
      </c>
      <c r="T37" s="34">
        <f>'[1]1_3_1'!U37</f>
        <v>280.73857982813206</v>
      </c>
      <c r="U37" s="34">
        <f t="shared" si="1"/>
        <v>33.69290762856447</v>
      </c>
      <c r="V37" s="34">
        <f>U37/T37*100-100</f>
        <v>-87.99847614489208</v>
      </c>
    </row>
    <row r="38" spans="6:12" ht="12.75">
      <c r="F38" s="13"/>
      <c r="G38" s="13"/>
      <c r="H38" s="13"/>
      <c r="I38" s="13"/>
      <c r="J38" s="15"/>
      <c r="K38" s="13"/>
      <c r="L38" s="13"/>
    </row>
    <row r="39" spans="6:12" ht="12.75">
      <c r="F39" s="13"/>
      <c r="G39" s="13"/>
      <c r="H39" s="13"/>
      <c r="I39" s="13"/>
      <c r="J39" s="15"/>
      <c r="K39" s="13"/>
      <c r="L39" s="13"/>
    </row>
    <row r="40" spans="6:12" ht="12.75">
      <c r="F40" s="13"/>
      <c r="G40" s="13"/>
      <c r="H40" s="13"/>
      <c r="I40" s="13"/>
      <c r="J40" s="13"/>
      <c r="K40" s="13"/>
      <c r="L40" s="13"/>
    </row>
  </sheetData>
  <sheetProtection/>
  <mergeCells count="31">
    <mergeCell ref="N6:O6"/>
    <mergeCell ref="P6:Q6"/>
    <mergeCell ref="R6:S6"/>
    <mergeCell ref="G7:H7"/>
    <mergeCell ref="I7:I8"/>
    <mergeCell ref="N7:N8"/>
    <mergeCell ref="S7:S8"/>
    <mergeCell ref="T7:T8"/>
    <mergeCell ref="J7:J8"/>
    <mergeCell ref="K7:K8"/>
    <mergeCell ref="L7:L8"/>
    <mergeCell ref="C6:D6"/>
    <mergeCell ref="V6:V8"/>
    <mergeCell ref="C7:C8"/>
    <mergeCell ref="D7:D8"/>
    <mergeCell ref="E7:F7"/>
    <mergeCell ref="T6:U6"/>
    <mergeCell ref="E6:H6"/>
    <mergeCell ref="I6:J6"/>
    <mergeCell ref="K6:L6"/>
    <mergeCell ref="M6:M8"/>
    <mergeCell ref="U7:U8"/>
    <mergeCell ref="O7:O8"/>
    <mergeCell ref="P7:P8"/>
    <mergeCell ref="Q7:Q8"/>
    <mergeCell ref="R7:R8"/>
    <mergeCell ref="A2:V2"/>
    <mergeCell ref="A5:A8"/>
    <mergeCell ref="B5:B8"/>
    <mergeCell ref="C5:M5"/>
    <mergeCell ref="N5:V5"/>
  </mergeCells>
  <conditionalFormatting sqref="E7:H7 Q1:S6 Q9:S9 M10:V37 Q38:S65536">
    <cfRule type="cellIs" priority="3" dxfId="3" operator="equal" stopIfTrue="1">
      <formula>0</formula>
    </cfRule>
  </conditionalFormatting>
  <conditionalFormatting sqref="M6:M8">
    <cfRule type="cellIs" priority="2" dxfId="3" operator="equal" stopIfTrue="1">
      <formula>0</formula>
    </cfRule>
  </conditionalFormatting>
  <conditionalFormatting sqref="V6:V8">
    <cfRule type="cellIs" priority="1" dxfId="3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O13" sqref="O13"/>
    </sheetView>
  </sheetViews>
  <sheetFormatPr defaultColWidth="9.00390625" defaultRowHeight="12.75"/>
  <sheetData>
    <row r="1" spans="1:15" ht="12.75">
      <c r="A1" s="5" t="s">
        <v>43</v>
      </c>
      <c r="B1" s="5" t="s">
        <v>44</v>
      </c>
      <c r="C1" s="5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5" t="s">
        <v>53</v>
      </c>
      <c r="L1" s="5" t="s">
        <v>54</v>
      </c>
      <c r="M1" s="5" t="s">
        <v>55</v>
      </c>
      <c r="N1" s="5" t="s">
        <v>56</v>
      </c>
      <c r="O1" s="5" t="s">
        <v>57</v>
      </c>
    </row>
    <row r="2" spans="1:15" ht="12.75">
      <c r="A2" s="5">
        <v>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0.06</v>
      </c>
      <c r="L2" s="5">
        <v>0</v>
      </c>
      <c r="M2" s="5">
        <v>0</v>
      </c>
      <c r="N2" s="5">
        <v>0</v>
      </c>
      <c r="O2" s="14">
        <v>0</v>
      </c>
    </row>
    <row r="3" spans="1:15" ht="12.75">
      <c r="A3" s="5">
        <v>0</v>
      </c>
      <c r="B3" s="5">
        <v>0</v>
      </c>
      <c r="C3" s="5">
        <v>18.07</v>
      </c>
      <c r="D3" s="5">
        <v>16.13</v>
      </c>
      <c r="E3" s="5">
        <v>0</v>
      </c>
      <c r="F3" s="5">
        <v>0.04</v>
      </c>
      <c r="G3" s="5">
        <v>0</v>
      </c>
      <c r="H3" s="5">
        <v>0</v>
      </c>
      <c r="I3" s="5">
        <v>0</v>
      </c>
      <c r="J3" s="5">
        <v>0</v>
      </c>
      <c r="K3" s="5">
        <v>0.08</v>
      </c>
      <c r="L3" s="5">
        <v>18.11</v>
      </c>
      <c r="M3" s="5">
        <v>0.07</v>
      </c>
      <c r="N3" s="5">
        <v>0</v>
      </c>
      <c r="O3" s="14">
        <v>0</v>
      </c>
    </row>
    <row r="4" spans="1:15" ht="12.75">
      <c r="A4" s="5">
        <v>0</v>
      </c>
      <c r="B4" s="5">
        <v>0</v>
      </c>
      <c r="C4" s="5">
        <v>16.33</v>
      </c>
      <c r="D4" s="5">
        <v>13.95</v>
      </c>
      <c r="E4" s="5">
        <v>0</v>
      </c>
      <c r="F4" s="5">
        <v>0.1</v>
      </c>
      <c r="G4" s="5">
        <v>0</v>
      </c>
      <c r="H4" s="5">
        <v>0</v>
      </c>
      <c r="I4" s="5">
        <v>0</v>
      </c>
      <c r="J4" s="5">
        <v>0</v>
      </c>
      <c r="K4" s="5">
        <v>0.12</v>
      </c>
      <c r="L4" s="5">
        <v>16.43</v>
      </c>
      <c r="M4" s="5">
        <v>0</v>
      </c>
      <c r="N4" s="5">
        <v>0</v>
      </c>
      <c r="O4" s="14">
        <v>0</v>
      </c>
    </row>
    <row r="5" spans="1:15" ht="12.75">
      <c r="A5" s="5">
        <v>0</v>
      </c>
      <c r="B5" s="5">
        <v>0</v>
      </c>
      <c r="C5" s="5">
        <v>35.78</v>
      </c>
      <c r="D5" s="5">
        <v>30.01</v>
      </c>
      <c r="E5" s="5">
        <v>0</v>
      </c>
      <c r="F5" s="5">
        <v>0.06</v>
      </c>
      <c r="G5" s="5">
        <v>0</v>
      </c>
      <c r="H5" s="5">
        <v>0</v>
      </c>
      <c r="I5" s="5">
        <v>0</v>
      </c>
      <c r="J5" s="5">
        <v>0</v>
      </c>
      <c r="K5" s="5">
        <v>0.04</v>
      </c>
      <c r="L5" s="5">
        <v>35.84</v>
      </c>
      <c r="M5" s="5">
        <v>0.06</v>
      </c>
      <c r="N5" s="5">
        <v>0</v>
      </c>
      <c r="O5" s="14">
        <v>0</v>
      </c>
    </row>
    <row r="6" spans="1:15" ht="12.75">
      <c r="A6" s="5">
        <v>0</v>
      </c>
      <c r="B6" s="5">
        <v>0</v>
      </c>
      <c r="C6" s="5">
        <v>26.26</v>
      </c>
      <c r="D6" s="5">
        <v>21.44</v>
      </c>
      <c r="E6" s="5">
        <v>0</v>
      </c>
      <c r="F6" s="5">
        <v>0.13</v>
      </c>
      <c r="G6" s="5">
        <v>0</v>
      </c>
      <c r="H6" s="5">
        <v>0</v>
      </c>
      <c r="I6" s="5">
        <v>0</v>
      </c>
      <c r="J6" s="5">
        <v>0</v>
      </c>
      <c r="K6" s="5">
        <v>0.03</v>
      </c>
      <c r="L6" s="5">
        <v>26.39</v>
      </c>
      <c r="M6" s="5">
        <v>0.05</v>
      </c>
      <c r="N6" s="5">
        <v>0</v>
      </c>
      <c r="O6" s="14">
        <v>0</v>
      </c>
    </row>
    <row r="7" spans="1:15" ht="12.75">
      <c r="A7" s="5">
        <v>0</v>
      </c>
      <c r="B7" s="5">
        <v>0</v>
      </c>
      <c r="C7" s="5">
        <v>30.85</v>
      </c>
      <c r="D7" s="5">
        <v>24.95</v>
      </c>
      <c r="E7" s="5">
        <v>0</v>
      </c>
      <c r="F7" s="5">
        <v>0.1</v>
      </c>
      <c r="G7" s="5">
        <v>0</v>
      </c>
      <c r="H7" s="5">
        <v>0</v>
      </c>
      <c r="I7" s="5">
        <v>0</v>
      </c>
      <c r="J7" s="5">
        <v>0</v>
      </c>
      <c r="K7" s="5">
        <v>0.1</v>
      </c>
      <c r="L7" s="5">
        <v>30.950000000000003</v>
      </c>
      <c r="M7" s="5">
        <v>0.15</v>
      </c>
      <c r="N7" s="5">
        <v>0</v>
      </c>
      <c r="O7" s="14">
        <v>0</v>
      </c>
    </row>
    <row r="8" spans="1:15" ht="12.75">
      <c r="A8" s="5">
        <v>0</v>
      </c>
      <c r="B8" s="5">
        <v>0</v>
      </c>
      <c r="C8" s="5">
        <v>30.32</v>
      </c>
      <c r="D8" s="5">
        <v>19.08</v>
      </c>
      <c r="E8" s="5">
        <v>0</v>
      </c>
      <c r="F8" s="5">
        <v>0.1</v>
      </c>
      <c r="G8" s="5">
        <v>0</v>
      </c>
      <c r="H8" s="5">
        <v>0</v>
      </c>
      <c r="I8" s="5">
        <v>0</v>
      </c>
      <c r="J8" s="5">
        <v>0</v>
      </c>
      <c r="K8" s="5">
        <v>0.14</v>
      </c>
      <c r="L8" s="5">
        <v>30.42</v>
      </c>
      <c r="M8" s="5">
        <v>0</v>
      </c>
      <c r="N8" s="5">
        <v>0</v>
      </c>
      <c r="O8" s="14">
        <v>0</v>
      </c>
    </row>
    <row r="9" spans="1:15" ht="12.75">
      <c r="A9" s="5">
        <v>0</v>
      </c>
      <c r="B9" s="5">
        <v>0</v>
      </c>
      <c r="C9" s="5">
        <v>29.33</v>
      </c>
      <c r="D9" s="5">
        <v>25.46</v>
      </c>
      <c r="E9" s="5">
        <v>0</v>
      </c>
      <c r="F9" s="5">
        <v>0.03</v>
      </c>
      <c r="G9" s="5">
        <v>0</v>
      </c>
      <c r="H9" s="5">
        <v>0</v>
      </c>
      <c r="I9" s="5">
        <v>0</v>
      </c>
      <c r="J9" s="5">
        <v>0</v>
      </c>
      <c r="K9" s="5">
        <v>0.07</v>
      </c>
      <c r="L9" s="5">
        <v>29.36</v>
      </c>
      <c r="M9" s="5">
        <v>0</v>
      </c>
      <c r="N9" s="5">
        <v>0</v>
      </c>
      <c r="O9" s="14">
        <v>0</v>
      </c>
    </row>
    <row r="10" spans="1:15" ht="12.75">
      <c r="A10" s="5">
        <v>0</v>
      </c>
      <c r="B10" s="5">
        <v>0</v>
      </c>
      <c r="C10" s="5">
        <v>19.36</v>
      </c>
      <c r="D10" s="5">
        <v>16.55</v>
      </c>
      <c r="E10" s="5">
        <v>0</v>
      </c>
      <c r="F10" s="5">
        <v>0.29</v>
      </c>
      <c r="G10" s="5">
        <v>0</v>
      </c>
      <c r="H10" s="5">
        <v>0</v>
      </c>
      <c r="I10" s="5">
        <v>0</v>
      </c>
      <c r="J10" s="5">
        <v>0</v>
      </c>
      <c r="K10" s="5">
        <v>0.09</v>
      </c>
      <c r="L10" s="5">
        <v>19.65</v>
      </c>
      <c r="M10" s="5">
        <v>0</v>
      </c>
      <c r="N10" s="5">
        <v>0</v>
      </c>
      <c r="O10" s="14">
        <v>0</v>
      </c>
    </row>
    <row r="11" spans="1:15" ht="12.75">
      <c r="A11" s="5">
        <v>0</v>
      </c>
      <c r="B11" s="5">
        <v>0</v>
      </c>
      <c r="C11" s="5">
        <v>33.53</v>
      </c>
      <c r="D11" s="5">
        <v>25.61</v>
      </c>
      <c r="E11" s="5">
        <v>0</v>
      </c>
      <c r="F11" s="5">
        <v>0.12</v>
      </c>
      <c r="G11" s="5">
        <v>0</v>
      </c>
      <c r="H11" s="5">
        <v>0</v>
      </c>
      <c r="I11" s="5">
        <v>0</v>
      </c>
      <c r="J11" s="5">
        <v>0</v>
      </c>
      <c r="K11" s="5">
        <v>0.09</v>
      </c>
      <c r="L11" s="5">
        <v>33.65</v>
      </c>
      <c r="M11" s="5">
        <v>0.1</v>
      </c>
      <c r="N11" s="5">
        <v>0</v>
      </c>
      <c r="O11" s="14">
        <v>0</v>
      </c>
    </row>
    <row r="12" spans="1:15" ht="12.75">
      <c r="A12" s="5">
        <v>0</v>
      </c>
      <c r="B12" s="5">
        <v>0</v>
      </c>
      <c r="C12" s="5">
        <v>26.06</v>
      </c>
      <c r="D12" s="5">
        <v>22.09</v>
      </c>
      <c r="E12" s="5">
        <v>0</v>
      </c>
      <c r="F12" s="5">
        <v>0.09</v>
      </c>
      <c r="G12" s="5">
        <v>0</v>
      </c>
      <c r="H12" s="5">
        <v>0</v>
      </c>
      <c r="I12" s="5">
        <v>0</v>
      </c>
      <c r="J12" s="5">
        <v>0</v>
      </c>
      <c r="K12" s="5">
        <v>0.12</v>
      </c>
      <c r="L12" s="5">
        <v>26.15</v>
      </c>
      <c r="M12" s="5">
        <v>0</v>
      </c>
      <c r="N12" s="5">
        <v>0</v>
      </c>
      <c r="O12" s="14">
        <v>0</v>
      </c>
    </row>
    <row r="13" spans="1:15" ht="12.75">
      <c r="A13" s="5">
        <v>0</v>
      </c>
      <c r="B13" s="5">
        <v>0</v>
      </c>
      <c r="C13" s="5">
        <v>23.53</v>
      </c>
      <c r="D13" s="5">
        <v>19.62</v>
      </c>
      <c r="E13" s="5">
        <v>0</v>
      </c>
      <c r="F13" s="5">
        <v>0.02</v>
      </c>
      <c r="G13" s="5">
        <v>0</v>
      </c>
      <c r="H13" s="5">
        <v>0</v>
      </c>
      <c r="I13" s="5">
        <v>0</v>
      </c>
      <c r="J13" s="5">
        <v>0</v>
      </c>
      <c r="K13" s="5">
        <v>0.05</v>
      </c>
      <c r="L13" s="5">
        <v>23.55</v>
      </c>
      <c r="M13" s="5">
        <v>0</v>
      </c>
      <c r="N13" s="5">
        <v>0</v>
      </c>
      <c r="O13" s="14">
        <v>0</v>
      </c>
    </row>
    <row r="14" spans="1:15" ht="12.75">
      <c r="A14" s="5">
        <v>0</v>
      </c>
      <c r="B14" s="5">
        <v>0</v>
      </c>
      <c r="C14" s="5">
        <v>29.91</v>
      </c>
      <c r="D14" s="5">
        <v>23.4</v>
      </c>
      <c r="E14" s="5">
        <v>0</v>
      </c>
      <c r="F14" s="5">
        <v>0.14</v>
      </c>
      <c r="G14" s="5">
        <v>0</v>
      </c>
      <c r="H14" s="5">
        <v>0</v>
      </c>
      <c r="I14" s="5">
        <v>0</v>
      </c>
      <c r="J14" s="5">
        <v>0</v>
      </c>
      <c r="K14" s="5">
        <v>0.06</v>
      </c>
      <c r="L14" s="5">
        <v>30.05</v>
      </c>
      <c r="M14" s="5">
        <v>0.15</v>
      </c>
      <c r="N14" s="5">
        <v>0</v>
      </c>
      <c r="O14" s="14">
        <v>0</v>
      </c>
    </row>
    <row r="15" spans="1:15" ht="12.75">
      <c r="A15" s="5">
        <v>0</v>
      </c>
      <c r="B15" s="5">
        <v>0</v>
      </c>
      <c r="C15" s="5">
        <v>24.83</v>
      </c>
      <c r="D15" s="5">
        <v>19.3</v>
      </c>
      <c r="E15" s="5">
        <v>0</v>
      </c>
      <c r="F15" s="5">
        <v>0.06</v>
      </c>
      <c r="G15" s="5">
        <v>0</v>
      </c>
      <c r="H15" s="5">
        <v>0</v>
      </c>
      <c r="I15" s="5">
        <v>0</v>
      </c>
      <c r="J15" s="5">
        <v>0</v>
      </c>
      <c r="K15" s="5">
        <v>0.12</v>
      </c>
      <c r="L15" s="5">
        <v>24.889999999999997</v>
      </c>
      <c r="M15" s="5">
        <v>0</v>
      </c>
      <c r="N15" s="5">
        <v>0</v>
      </c>
      <c r="O15" s="14">
        <v>0</v>
      </c>
    </row>
    <row r="16" spans="1:15" ht="12.75">
      <c r="A16" s="5">
        <v>0</v>
      </c>
      <c r="B16" s="5">
        <v>0</v>
      </c>
      <c r="C16" s="5">
        <v>26.37</v>
      </c>
      <c r="D16" s="5">
        <v>18.69</v>
      </c>
      <c r="E16" s="5">
        <v>0</v>
      </c>
      <c r="F16" s="5">
        <v>0.12</v>
      </c>
      <c r="G16" s="5">
        <v>0</v>
      </c>
      <c r="H16" s="5">
        <v>0</v>
      </c>
      <c r="I16" s="5">
        <v>0</v>
      </c>
      <c r="J16" s="5">
        <v>0</v>
      </c>
      <c r="K16" s="5">
        <v>0.06</v>
      </c>
      <c r="L16" s="5">
        <v>26.490000000000002</v>
      </c>
      <c r="M16" s="5">
        <v>0.13</v>
      </c>
      <c r="N16" s="5">
        <v>0</v>
      </c>
      <c r="O16" s="14">
        <v>0</v>
      </c>
    </row>
    <row r="17" spans="1:15" ht="12.75">
      <c r="A17" s="5">
        <v>0</v>
      </c>
      <c r="B17" s="5">
        <v>0</v>
      </c>
      <c r="C17" s="5">
        <v>25.9</v>
      </c>
      <c r="D17" s="5">
        <v>19.79</v>
      </c>
      <c r="E17" s="5">
        <v>0</v>
      </c>
      <c r="F17" s="5">
        <v>0.14</v>
      </c>
      <c r="G17" s="5">
        <v>0</v>
      </c>
      <c r="H17" s="5">
        <v>0</v>
      </c>
      <c r="I17" s="5">
        <v>0</v>
      </c>
      <c r="J17" s="5">
        <v>0</v>
      </c>
      <c r="K17" s="5">
        <v>0.09</v>
      </c>
      <c r="L17" s="5">
        <v>26.04</v>
      </c>
      <c r="M17" s="5">
        <v>0</v>
      </c>
      <c r="N17" s="5">
        <v>0</v>
      </c>
      <c r="O17" s="14">
        <v>0</v>
      </c>
    </row>
    <row r="18" spans="1:15" ht="12.75">
      <c r="A18" s="5">
        <v>0</v>
      </c>
      <c r="B18" s="5">
        <v>0</v>
      </c>
      <c r="C18" s="5">
        <v>22.85</v>
      </c>
      <c r="D18" s="5">
        <v>19.18</v>
      </c>
      <c r="E18" s="5">
        <v>0</v>
      </c>
      <c r="F18" s="5">
        <v>0.05</v>
      </c>
      <c r="G18" s="5">
        <v>0</v>
      </c>
      <c r="H18" s="5">
        <v>0</v>
      </c>
      <c r="I18" s="5">
        <v>0</v>
      </c>
      <c r="J18" s="5">
        <v>0</v>
      </c>
      <c r="K18" s="5">
        <v>0.12</v>
      </c>
      <c r="L18" s="5">
        <v>22.900000000000002</v>
      </c>
      <c r="M18" s="5">
        <v>0</v>
      </c>
      <c r="N18" s="5">
        <v>0</v>
      </c>
      <c r="O18" s="14">
        <v>0</v>
      </c>
    </row>
    <row r="19" spans="1:15" ht="12.75">
      <c r="A19" s="5">
        <v>0</v>
      </c>
      <c r="B19" s="5">
        <v>0</v>
      </c>
      <c r="C19" s="5">
        <v>21.2</v>
      </c>
      <c r="D19" s="5">
        <v>19.01</v>
      </c>
      <c r="E19" s="5">
        <v>0</v>
      </c>
      <c r="F19" s="5">
        <v>0.08</v>
      </c>
      <c r="G19" s="5">
        <v>0</v>
      </c>
      <c r="H19" s="5">
        <v>0</v>
      </c>
      <c r="I19" s="5">
        <v>0</v>
      </c>
      <c r="J19" s="5">
        <v>0</v>
      </c>
      <c r="K19" s="5">
        <v>0.12</v>
      </c>
      <c r="L19" s="5">
        <v>21.279999999999998</v>
      </c>
      <c r="M19" s="5">
        <v>0</v>
      </c>
      <c r="N19" s="5">
        <v>0</v>
      </c>
      <c r="O19" s="14">
        <v>0</v>
      </c>
    </row>
    <row r="20" spans="1:15" ht="12.75">
      <c r="A20" s="5">
        <v>0</v>
      </c>
      <c r="B20" s="5">
        <v>0</v>
      </c>
      <c r="C20" s="5">
        <v>15.06</v>
      </c>
      <c r="D20" s="5">
        <v>12.93</v>
      </c>
      <c r="E20" s="5">
        <v>0</v>
      </c>
      <c r="F20" s="5">
        <v>0.08</v>
      </c>
      <c r="G20" s="5">
        <v>0</v>
      </c>
      <c r="H20" s="5">
        <v>0</v>
      </c>
      <c r="I20" s="5">
        <v>0</v>
      </c>
      <c r="J20" s="5">
        <v>0</v>
      </c>
      <c r="K20" s="5">
        <v>0.12</v>
      </c>
      <c r="L20" s="5">
        <v>15.14</v>
      </c>
      <c r="M20" s="5">
        <v>0</v>
      </c>
      <c r="N20" s="5">
        <v>0</v>
      </c>
      <c r="O20" s="14">
        <v>0</v>
      </c>
    </row>
    <row r="21" spans="1:15" ht="12.75">
      <c r="A21" s="5">
        <v>0</v>
      </c>
      <c r="B21" s="5">
        <v>0</v>
      </c>
      <c r="C21" s="5">
        <v>62.9</v>
      </c>
      <c r="D21" s="5">
        <v>51.73</v>
      </c>
      <c r="E21" s="5">
        <v>0</v>
      </c>
      <c r="F21" s="5">
        <v>0.09</v>
      </c>
      <c r="G21" s="5">
        <v>0</v>
      </c>
      <c r="H21" s="5">
        <v>0</v>
      </c>
      <c r="I21" s="5">
        <v>0</v>
      </c>
      <c r="J21" s="5">
        <v>0</v>
      </c>
      <c r="K21" s="5">
        <v>0.05</v>
      </c>
      <c r="L21" s="5">
        <v>62.99</v>
      </c>
      <c r="M21" s="5">
        <v>0.05</v>
      </c>
      <c r="N21" s="5">
        <v>0</v>
      </c>
      <c r="O21" s="14">
        <v>0</v>
      </c>
    </row>
    <row r="22" spans="1:15" ht="12.75">
      <c r="A22" s="5">
        <v>0</v>
      </c>
      <c r="B22" s="5">
        <v>0</v>
      </c>
      <c r="C22" s="5">
        <v>26.2</v>
      </c>
      <c r="D22" s="5">
        <v>23.06</v>
      </c>
      <c r="E22" s="5">
        <v>0</v>
      </c>
      <c r="F22" s="5">
        <v>0.11</v>
      </c>
      <c r="G22" s="5">
        <v>0</v>
      </c>
      <c r="H22" s="5">
        <v>0</v>
      </c>
      <c r="I22" s="5">
        <v>0</v>
      </c>
      <c r="J22" s="5">
        <v>0</v>
      </c>
      <c r="K22" s="5">
        <v>0.12</v>
      </c>
      <c r="L22" s="5">
        <v>26.31</v>
      </c>
      <c r="M22" s="5">
        <v>0</v>
      </c>
      <c r="N22" s="5">
        <v>0</v>
      </c>
      <c r="O22" s="14">
        <v>0</v>
      </c>
    </row>
    <row r="23" spans="1:15" ht="12.75">
      <c r="A23" s="5">
        <v>0</v>
      </c>
      <c r="B23" s="5">
        <v>0</v>
      </c>
      <c r="C23" s="5">
        <v>28.87</v>
      </c>
      <c r="D23" s="5">
        <v>24.07</v>
      </c>
      <c r="E23" s="5">
        <v>0</v>
      </c>
      <c r="F23" s="5">
        <v>0.06</v>
      </c>
      <c r="G23" s="5">
        <v>0</v>
      </c>
      <c r="H23" s="5">
        <v>0</v>
      </c>
      <c r="I23" s="5">
        <v>0</v>
      </c>
      <c r="J23" s="5">
        <v>0</v>
      </c>
      <c r="K23" s="5">
        <v>0.11</v>
      </c>
      <c r="L23" s="5">
        <v>28.93</v>
      </c>
      <c r="M23" s="5">
        <v>0</v>
      </c>
      <c r="N23" s="5">
        <v>0</v>
      </c>
      <c r="O23" s="14">
        <v>0</v>
      </c>
    </row>
    <row r="24" spans="1:15" ht="12.75">
      <c r="A24" s="5">
        <v>0</v>
      </c>
      <c r="B24" s="5">
        <v>0</v>
      </c>
      <c r="C24" s="5">
        <v>19.73</v>
      </c>
      <c r="D24" s="5">
        <v>16.71</v>
      </c>
      <c r="E24" s="5">
        <v>0</v>
      </c>
      <c r="F24" s="5">
        <v>0.05</v>
      </c>
      <c r="G24" s="5">
        <v>0</v>
      </c>
      <c r="H24" s="5">
        <v>0</v>
      </c>
      <c r="I24" s="5">
        <v>0</v>
      </c>
      <c r="J24" s="5">
        <v>0</v>
      </c>
      <c r="K24" s="5">
        <v>0.11</v>
      </c>
      <c r="L24" s="5">
        <v>19.78</v>
      </c>
      <c r="M24" s="5">
        <v>0</v>
      </c>
      <c r="N24" s="5">
        <v>0</v>
      </c>
      <c r="O24" s="14">
        <v>0</v>
      </c>
    </row>
    <row r="25" spans="1:15" ht="12.75">
      <c r="A25" s="5">
        <v>0</v>
      </c>
      <c r="B25" s="5">
        <v>0</v>
      </c>
      <c r="C25" s="5">
        <v>34.14</v>
      </c>
      <c r="D25" s="5">
        <v>33.19</v>
      </c>
      <c r="E25" s="5">
        <v>0</v>
      </c>
      <c r="F25" s="5">
        <v>0.07</v>
      </c>
      <c r="G25" s="5">
        <v>0</v>
      </c>
      <c r="H25" s="5">
        <v>0</v>
      </c>
      <c r="I25" s="5">
        <v>0</v>
      </c>
      <c r="J25" s="5">
        <v>0</v>
      </c>
      <c r="K25" s="5">
        <v>0.15</v>
      </c>
      <c r="L25" s="5">
        <v>34.21</v>
      </c>
      <c r="M25" s="5">
        <v>0</v>
      </c>
      <c r="N25" s="5">
        <v>0</v>
      </c>
      <c r="O25" s="14">
        <v>0</v>
      </c>
    </row>
    <row r="26" spans="1:15" ht="12.75">
      <c r="A26" s="5">
        <v>0</v>
      </c>
      <c r="B26" s="5">
        <v>0</v>
      </c>
      <c r="C26" s="5">
        <v>27.26</v>
      </c>
      <c r="D26" s="5">
        <v>20.41</v>
      </c>
      <c r="E26" s="5">
        <v>0</v>
      </c>
      <c r="F26" s="5">
        <v>0.08</v>
      </c>
      <c r="G26" s="5">
        <v>0</v>
      </c>
      <c r="H26" s="5">
        <v>0</v>
      </c>
      <c r="I26" s="5">
        <v>0</v>
      </c>
      <c r="J26" s="5">
        <v>0</v>
      </c>
      <c r="K26" s="5">
        <v>0.12</v>
      </c>
      <c r="L26" s="5">
        <v>27.34</v>
      </c>
      <c r="M26" s="5">
        <v>0</v>
      </c>
      <c r="N26" s="5">
        <v>0</v>
      </c>
      <c r="O26" s="14">
        <v>0</v>
      </c>
    </row>
    <row r="27" spans="1:15" ht="12.75">
      <c r="A27" s="5">
        <v>0</v>
      </c>
      <c r="B27" s="5">
        <v>0</v>
      </c>
      <c r="C27" s="5">
        <v>36.75</v>
      </c>
      <c r="D27" s="5">
        <v>29.03</v>
      </c>
      <c r="E27" s="5">
        <v>0</v>
      </c>
      <c r="F27" s="5">
        <v>0.2</v>
      </c>
      <c r="G27" s="5">
        <v>0</v>
      </c>
      <c r="H27" s="5">
        <v>0</v>
      </c>
      <c r="I27" s="5">
        <v>0</v>
      </c>
      <c r="J27" s="5">
        <v>0</v>
      </c>
      <c r="K27" s="5">
        <v>0.04</v>
      </c>
      <c r="L27" s="5">
        <v>36.95</v>
      </c>
      <c r="M27" s="5">
        <v>0</v>
      </c>
      <c r="N27" s="5">
        <v>0</v>
      </c>
      <c r="O27" s="14">
        <v>0</v>
      </c>
    </row>
    <row r="28" spans="1:15" ht="12.75">
      <c r="A28" s="5">
        <v>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0.14</v>
      </c>
      <c r="L28" s="5">
        <v>0</v>
      </c>
      <c r="M28" s="5">
        <v>0</v>
      </c>
      <c r="N28" s="5">
        <v>0</v>
      </c>
      <c r="O28" s="14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2014-07-31T08:02:24Z</cp:lastPrinted>
  <dcterms:created xsi:type="dcterms:W3CDTF">2011-07-25T06:42:36Z</dcterms:created>
  <dcterms:modified xsi:type="dcterms:W3CDTF">2014-07-31T08:23:22Z</dcterms:modified>
  <cp:category/>
  <cp:version/>
  <cp:contentType/>
  <cp:contentStatus/>
</cp:coreProperties>
</file>