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Титульний лист" sheetId="1" r:id="rId1"/>
    <sheet name="Розділ 1" sheetId="2" r:id="rId2"/>
    <sheet name="Розділ 2" sheetId="3" r:id="rId3"/>
    <sheet name="Розділ 3" sheetId="4" r:id="rId4"/>
    <sheet name="Розділ 4" sheetId="5" r:id="rId5"/>
    <sheet name="Розділ 5" sheetId="6" r:id="rId6"/>
    <sheet name="Довідка" sheetId="7" r:id="rId7"/>
  </sheets>
  <definedNames>
    <definedName name="_xlnm.Print_Titles" localSheetId="3">'Розділ 3'!$4:$8</definedName>
    <definedName name="_xlnm.Print_Area" localSheetId="6">'Довідка'!$A$1:$J$44</definedName>
    <definedName name="_xlnm.Print_Area" localSheetId="1">'Розділ 1'!$A$1:$M$37</definedName>
    <definedName name="_xlnm.Print_Area" localSheetId="2">'Розділ 2'!$A$1:$M$13</definedName>
    <definedName name="_xlnm.Print_Area" localSheetId="3">'Розділ 3'!$A$1:$R$67</definedName>
    <definedName name="_xlnm.Print_Area" localSheetId="4">'Розділ 4'!$A$1:$N$28</definedName>
    <definedName name="_xlnm.Print_Area" localSheetId="5">'Розділ 5'!$A$1:$O$18</definedName>
    <definedName name="_xlnm.Print_Area" localSheetId="0">'Титульний лист'!$A$1:$J$27</definedName>
  </definedNames>
  <calcPr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<sst xmlns="http://schemas.openxmlformats.org/spreadsheetml/2006/main" count="341" uniqueCount="277">
  <si>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</si>
  <si>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</si>
  <si>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</si>
  <si>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</si>
  <si>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</si>
  <si>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</si>
  <si>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</si>
  <si>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</si>
  <si>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</si>
  <si>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</si>
  <si>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</si>
  <si>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</si>
  <si>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</si>
  <si>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</si>
  <si>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</si>
  <si>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</si>
  <si>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</si>
  <si>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</si>
  <si>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</si>
  <si>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</si>
  <si>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</si>
  <si>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</si>
  <si>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</si>
  <si>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</si>
  <si>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</si>
  <si>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</si>
  <si>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</si>
  <si>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</si>
  <si>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</si>
  <si>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</si>
  <si>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</si>
  <si>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</si>
  <si>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</si>
  <si>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</si>
  <si>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</si>
  <si>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</si>
  <si>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</si>
  <si>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</si>
  <si>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</si>
  <si>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</si>
  <si>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</si>
  <si>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</si>
  <si>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</si>
  <si>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</si>
  <si>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</si>
  <si>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</si>
  <si>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</si>
  <si>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</si>
  <si>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</si>
  <si>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</si>
  <si>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</si>
  <si>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</si>
  <si>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</si>
  <si>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</si>
  <si>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</si>
  <si>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</si>
  <si>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</si>
  <si>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</si>
  <si>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</si>
  <si>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</si>
  <si>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</si>
  <si>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</si>
  <si>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</si>
  <si>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</si>
  <si>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</si>
  <si>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</si>
  <si>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</si>
  <si>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</si>
  <si>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</si>
  <si>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</si>
  <si>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</si>
  <si>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</si>
  <si>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</si>
  <si>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</si>
  <si>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</si>
  <si>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</si>
  <si>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</si>
  <si>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</si>
  <si>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</si>
  <si>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</si>
  <si>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</si>
  <si>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</si>
  <si>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</si>
  <si>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</si>
  <si>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</si>
  <si>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</si>
  <si>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</si>
  <si>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</si>
  <si>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</si>
  <si>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</si>
  <si>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</si>
  <si>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</si>
  <si>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</si>
  <si>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</si>
  <si>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</si>
  <si>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</si>
  <si>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</si>
  <si>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</si>
  <si>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</si>
  <si>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</si>
  <si>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</si>
  <si>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</si>
  <si>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</si>
  <si>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</si>
  <si>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</si>
  <si>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</si>
  <si>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</si>
  <si>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</si>
  <si>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</si>
  <si>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</si>
  <si>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</si>
  <si>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</si>
  <si>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</si>
  <si>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</si>
  <si>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</si>
  <si>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</si>
  <si>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</si>
  <si>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</si>
  <si>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</si>
  <si>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</si>
  <si>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</si>
  <si>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</si>
  <si>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</si>
  <si>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</si>
  <si>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</si>
  <si>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</si>
  <si>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</si>
  <si>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</si>
  <si>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</si>
  <si>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</si>
  <si>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</si>
  <si>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</si>
  <si>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</si>
  <si>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</si>
  <si>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</si>
  <si>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</si>
  <si>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</si>
  <si>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</si>
  <si>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</si>
  <si>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</si>
  <si>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</si>
  <si>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</si>
  <si>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</si>
  <si>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</si>
  <si>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</si>
  <si>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</si>
  <si>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</si>
  <si>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</si>
  <si>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</si>
  <si>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</si>
  <si>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</si>
  <si>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</si>
  <si>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</si>
  <si>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</si>
  <si>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</si>
  <si>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</si>
  <si>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</si>
  <si>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</si>
  <si>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</si>
  <si>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</si>
  <si>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</si>
  <si>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</si>
  <si>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</si>
  <si>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</si>
  <si>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</si>
  <si>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</si>
  <si>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</si>
  <si>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</si>
  <si>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</si>
  <si>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</si>
  <si>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</si>
  <si>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</si>
  <si>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</si>
  <si>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</si>
  <si>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</si>
  <si>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</si>
  <si>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</si>
  <si>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</si>
  <si>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</si>
  <si>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</si>
  <si>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</si>
  <si>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</si>
  <si>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</si>
  <si>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</si>
  <si>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</si>
  <si>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</si>
  <si>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</si>
  <si>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</si>
  <si>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</si>
  <si>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</si>
  <si>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</si>
  <si>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</si>
  <si>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</si>
  <si>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</si>
  <si>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</si>
  <si>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</si>
  <si>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</si>
  <si>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</si>
  <si>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</si>
  <si>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</si>
  <si>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</si>
  <si>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</si>
  <si>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</si>
  <si>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</si>
  <si>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</si>
  <si>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</si>
  <si>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</si>
  <si>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</si>
  <si>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</si>
  <si>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</si>
  <si>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</si>
  <si>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</si>
  <si>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</si>
  <si>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</si>
  <si>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</si>
  <si>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</si>
  <si>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</si>
  <si>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</si>
  <si>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</si>
  <si>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</si>
  <si>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</si>
  <si>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</si>
  <si>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</si>
  <si>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</si>
  <si>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</si>
  <si>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</si>
  <si>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</si>
  <si>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</si>
  <si>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</si>
  <si>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</si>
  <si>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</si>
  <si>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</si>
  <si>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</si>
  <si>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</si>
  <si>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</si>
  <si>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</si>
  <si>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</si>
  <si>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</si>
  <si>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</si>
  <si>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</si>
  <si>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</si>
  <si>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</si>
  <si>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</si>
  <si>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</si>
  <si>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</si>
  <si>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</si>
  <si>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</si>
  <si>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</si>
  <si>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</si>
  <si>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</si>
  <si>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</si>
  <si>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</si>
  <si>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</si>
  <si>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</si>
  <si>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</si>
  <si>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</si>
  <si>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</si>
  <si>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</si>
  <si>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</si>
  <si>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</si>
  <si>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</si>
  <si>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</si>
  <si>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</si>
  <si>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</si>
  <si>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Поліщук А.П.</t>
  </si>
  <si>
    <t/>
  </si>
  <si>
    <t>Сидорова К.Ю.</t>
  </si>
  <si>
    <t>2777663</t>
  </si>
  <si>
    <t>sydorova@court.gov.ua</t>
  </si>
  <si>
    <t>23 січня 2017 року</t>
  </si>
  <si>
    <t>Державна судова адміністрація України</t>
  </si>
  <si>
    <t xml:space="preserve">Місцезнаходження: </t>
  </si>
  <si>
    <t>Заступник начальника управління - начальник відділу судової статистики, діловодства та архіву суду:</t>
  </si>
  <si>
    <t>* без урахування даних місцевих судів АР Крим, м. Севастополя, 18 судів Луганської області, 32 судів Донецької області</t>
  </si>
  <si>
    <t>01601, м. Київ</t>
  </si>
  <si>
    <t>вул. Липська, 18/5</t>
  </si>
  <si>
    <t>2016 рік*</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</si>
</sst>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sz val="11"/>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1"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3" fillId="0" borderId="0" xfId="0" applyFont="1" applyAlignment="1">
      <alignment horizontal="left"/>
    </xf>
    <xf numFmtId="0" fontId="13"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3" fillId="0" borderId="0" xfId="0" applyFont="1" applyAlignment="1">
      <alignment horizontal="center" vertical="center"/>
    </xf>
    <xf numFmtId="0" fontId="0" fillId="0" borderId="0" xfId="0" applyFont="1" applyAlignment="1">
      <alignment horizontal="center" vertical="center"/>
    </xf>
    <xf numFmtId="0" fontId="10" fillId="0" borderId="10" xfId="0" applyFont="1" applyBorder="1" applyAlignment="1">
      <alignment horizontal="center" vertical="center" wrapText="1"/>
    </xf>
    <xf numFmtId="0" fontId="2" fillId="0" borderId="0" xfId="0" applyFont="1" applyAlignment="1">
      <alignment/>
    </xf>
    <xf numFmtId="0" fontId="7" fillId="0" borderId="10" xfId="0" applyFont="1" applyBorder="1" applyAlignment="1">
      <alignment horizontal="left" vertical="center" wrapText="1"/>
    </xf>
    <xf numFmtId="0" fontId="9"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7"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8"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8"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16" fillId="0" borderId="0" xfId="0" applyFont="1" applyAlignment="1">
      <alignment vertical="center"/>
    </xf>
    <xf numFmtId="0" fontId="8"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4" fillId="0" borderId="0" xfId="53" applyFont="1" applyBorder="1" applyAlignment="1">
      <alignment vertical="center" wrapText="1"/>
      <protection/>
    </xf>
    <xf numFmtId="0" fontId="0" fillId="0" borderId="0" xfId="53"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8" fillId="0" borderId="0" xfId="0" applyFont="1" applyAlignment="1">
      <alignment horizontal="left" vertical="center"/>
    </xf>
    <xf numFmtId="0" fontId="35" fillId="0" borderId="0" xfId="0" applyFont="1" applyAlignment="1">
      <alignment vertical="center"/>
    </xf>
    <xf numFmtId="0" fontId="8"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8" fillId="0" borderId="0" xfId="0" applyFont="1" applyBorder="1" applyAlignment="1">
      <alignment vertical="center"/>
    </xf>
    <xf numFmtId="0" fontId="1" fillId="0" borderId="0" xfId="0" applyFont="1" applyAlignment="1">
      <alignment vertical="center"/>
    </xf>
    <xf numFmtId="0" fontId="15"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6" fillId="0" borderId="17"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4"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7"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2"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20" xfId="53" applyFont="1" applyBorder="1" applyAlignment="1">
      <alignment horizontal="left" vertical="center"/>
      <protection/>
    </xf>
    <xf numFmtId="0" fontId="2" fillId="0" borderId="21" xfId="53" applyFont="1" applyBorder="1" applyAlignment="1">
      <alignment horizontal="left" vertical="center"/>
      <protection/>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7" fillId="0" borderId="20"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23"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1"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7" xfId="0" applyFont="1" applyFill="1" applyBorder="1" applyAlignment="1">
      <alignment horizontal="center" vertical="top" wrapText="1"/>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30" fillId="0" borderId="21"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23"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23"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7" xfId="62" applyNumberFormat="1" applyFont="1" applyFill="1" applyBorder="1" applyAlignment="1">
      <alignment horizontal="center" vertical="center" wrapText="1"/>
    </xf>
    <xf numFmtId="0" fontId="25" fillId="0" borderId="18"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4" xfId="62" applyNumberFormat="1" applyFont="1" applyFill="1" applyBorder="1" applyAlignment="1">
      <alignment horizontal="center" vertical="center" wrapText="1"/>
    </xf>
    <xf numFmtId="0" fontId="25" fillId="0" borderId="19"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17"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2"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7" fillId="0" borderId="16" xfId="0" applyFont="1" applyBorder="1" applyAlignment="1">
      <alignment horizontal="center" vertical="top" wrapText="1"/>
    </xf>
    <xf numFmtId="0" fontId="7" fillId="0" borderId="22" xfId="0" applyFont="1" applyBorder="1" applyAlignment="1">
      <alignment horizontal="center" vertical="top" wrapText="1"/>
    </xf>
    <xf numFmtId="0" fontId="7" fillId="0" borderId="15" xfId="0" applyFont="1" applyBorder="1" applyAlignment="1">
      <alignment horizontal="center" vertical="top" wrapText="1"/>
    </xf>
    <xf numFmtId="0" fontId="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2"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4" fillId="0" borderId="10" xfId="0" applyFont="1" applyBorder="1" applyAlignment="1">
      <alignment vertical="center" wrapText="1"/>
    </xf>
    <xf numFmtId="0" fontId="12" fillId="0" borderId="10" xfId="0" applyFont="1" applyBorder="1" applyAlignment="1">
      <alignment horizontal="center" vertical="center" textRotation="90"/>
    </xf>
    <xf numFmtId="0" fontId="12"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11" xfId="0" applyFont="1" applyBorder="1" applyAlignment="1">
      <alignment horizontal="center" vertical="center" textRotation="90" wrapText="1"/>
    </xf>
    <xf numFmtId="0" fontId="14" fillId="0" borderId="23" xfId="0" applyFont="1" applyBorder="1" applyAlignment="1">
      <alignment horizontal="center" vertical="center" textRotation="90" wrapText="1"/>
    </xf>
    <xf numFmtId="0" fontId="25" fillId="0" borderId="17"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3"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4"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9"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6"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49" fontId="7" fillId="0" borderId="20" xfId="0" applyNumberFormat="1" applyFont="1" applyBorder="1" applyAlignment="1">
      <alignment horizontal="center" vertical="center"/>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8" fillId="0" borderId="20" xfId="0" applyFont="1" applyBorder="1" applyAlignment="1">
      <alignment horizontal="center" vertical="center"/>
    </xf>
    <xf numFmtId="0" fontId="4" fillId="0" borderId="16" xfId="0" applyFont="1" applyFill="1" applyBorder="1" applyAlignment="1">
      <alignment horizontal="left" vertical="center"/>
    </xf>
    <xf numFmtId="0" fontId="4" fillId="0" borderId="22"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20" xfId="0" applyFont="1" applyBorder="1" applyAlignment="1">
      <alignment horizontal="center" vertical="center" wrapText="1"/>
    </xf>
    <xf numFmtId="0" fontId="16" fillId="0" borderId="0" xfId="0" applyFont="1" applyAlignment="1">
      <alignment horizontal="center" vertical="center"/>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20" xfId="0" applyNumberFormat="1" applyFont="1" applyBorder="1" applyAlignment="1">
      <alignment horizontal="left" vertical="center"/>
    </xf>
    <xf numFmtId="0" fontId="2" fillId="0" borderId="22" xfId="0" applyFont="1" applyBorder="1" applyAlignment="1">
      <alignment vertical="center"/>
    </xf>
    <xf numFmtId="0" fontId="2" fillId="0" borderId="15"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2" fillId="0" borderId="1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2" xfId="0" applyFont="1" applyBorder="1" applyAlignment="1">
      <alignment horizontal="left"/>
    </xf>
    <xf numFmtId="0" fontId="2" fillId="0" borderId="15" xfId="0" applyFont="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28" sqref="A28"/>
    </sheetView>
  </sheetViews>
  <sheetFormatPr defaultColWidth="9.140625" defaultRowHeight="12.75"/>
  <cols>
    <col min="1" max="16384" width="9.140625" style="84" customWidth="1"/>
  </cols>
  <sheetData>
    <row r="1" spans="1:10" ht="12.75">
      <c r="A1" s="159" t="s">
        <v>131</v>
      </c>
      <c r="B1" s="159"/>
      <c r="C1" s="159"/>
      <c r="D1" s="159"/>
      <c r="E1" s="159"/>
      <c r="F1" s="159"/>
      <c r="G1" s="159"/>
      <c r="H1" s="159"/>
      <c r="I1" s="159"/>
      <c r="J1" s="159"/>
    </row>
    <row r="2" spans="1:3" ht="18.75">
      <c r="A2" s="85"/>
      <c r="B2" s="86"/>
      <c r="C2" s="86"/>
    </row>
    <row r="3" spans="1:10" ht="15.75" customHeight="1">
      <c r="A3" s="160" t="s">
        <v>100</v>
      </c>
      <c r="B3" s="160"/>
      <c r="C3" s="160"/>
      <c r="D3" s="160"/>
      <c r="E3" s="160"/>
      <c r="F3" s="160"/>
      <c r="G3" s="160"/>
      <c r="H3" s="160"/>
      <c r="I3" s="160"/>
      <c r="J3" s="160"/>
    </row>
    <row r="4" spans="1:10" ht="18.75" customHeight="1">
      <c r="A4" s="160"/>
      <c r="B4" s="160"/>
      <c r="C4" s="160"/>
      <c r="D4" s="160"/>
      <c r="E4" s="160"/>
      <c r="F4" s="160"/>
      <c r="G4" s="160"/>
      <c r="H4" s="160"/>
      <c r="I4" s="160"/>
      <c r="J4" s="160"/>
    </row>
    <row r="5" spans="1:10" ht="18.75">
      <c r="A5" s="161" t="s">
        <v>276</v>
      </c>
      <c r="B5" s="161"/>
      <c r="C5" s="161"/>
      <c r="D5" s="161"/>
      <c r="E5" s="161"/>
      <c r="F5" s="161"/>
      <c r="G5" s="161"/>
      <c r="H5" s="161"/>
      <c r="I5" s="161"/>
      <c r="J5" s="161"/>
    </row>
    <row r="6" spans="1:10" ht="12.75">
      <c r="A6" s="162"/>
      <c r="B6" s="162"/>
      <c r="C6" s="162"/>
      <c r="D6" s="162"/>
      <c r="E6" s="162"/>
      <c r="F6" s="162"/>
      <c r="G6" s="162"/>
      <c r="H6" s="162"/>
      <c r="I6" s="162"/>
      <c r="J6" s="162"/>
    </row>
    <row r="7" spans="1:3" ht="18.75">
      <c r="A7" s="85"/>
      <c r="B7" s="86"/>
      <c r="C7" s="86"/>
    </row>
    <row r="8" spans="1:3" ht="18.75">
      <c r="A8" s="85"/>
      <c r="B8" s="86"/>
      <c r="C8" s="86"/>
    </row>
    <row r="9" spans="1:10" ht="12.75" customHeight="1">
      <c r="A9" s="145" t="s">
        <v>30</v>
      </c>
      <c r="B9" s="146"/>
      <c r="C9" s="146"/>
      <c r="D9" s="147"/>
      <c r="E9" s="145" t="s">
        <v>31</v>
      </c>
      <c r="F9" s="146"/>
      <c r="G9" s="147"/>
      <c r="J9" s="87"/>
    </row>
    <row r="10" spans="1:10" ht="15" customHeight="1">
      <c r="A10" s="148"/>
      <c r="B10" s="149"/>
      <c r="C10" s="149"/>
      <c r="D10" s="150"/>
      <c r="E10" s="148"/>
      <c r="F10" s="149"/>
      <c r="G10" s="150"/>
      <c r="H10" s="163" t="s">
        <v>32</v>
      </c>
      <c r="I10" s="163"/>
      <c r="J10" s="163"/>
    </row>
    <row r="11" spans="1:10" ht="12.75">
      <c r="A11" s="151" t="s">
        <v>237</v>
      </c>
      <c r="B11" s="151"/>
      <c r="C11" s="151"/>
      <c r="D11" s="151"/>
      <c r="E11" s="131" t="s">
        <v>101</v>
      </c>
      <c r="F11" s="131"/>
      <c r="G11" s="131"/>
      <c r="H11" s="158" t="s">
        <v>239</v>
      </c>
      <c r="I11" s="158"/>
      <c r="J11" s="158"/>
    </row>
    <row r="12" spans="1:10" ht="27.75" customHeight="1">
      <c r="A12" s="151"/>
      <c r="B12" s="151"/>
      <c r="C12" s="151"/>
      <c r="D12" s="151"/>
      <c r="E12" s="131"/>
      <c r="F12" s="131"/>
      <c r="G12" s="131"/>
      <c r="H12" s="158"/>
      <c r="I12" s="158"/>
      <c r="J12" s="158"/>
    </row>
    <row r="13" spans="1:10" ht="25.5" customHeight="1">
      <c r="A13" s="151"/>
      <c r="B13" s="151"/>
      <c r="C13" s="151"/>
      <c r="D13" s="151"/>
      <c r="E13" s="131"/>
      <c r="F13" s="131"/>
      <c r="G13" s="131"/>
      <c r="H13" s="164" t="s">
        <v>85</v>
      </c>
      <c r="I13" s="132"/>
      <c r="J13" s="132"/>
    </row>
    <row r="14" spans="1:10" ht="38.25" customHeight="1">
      <c r="A14" s="152" t="s">
        <v>238</v>
      </c>
      <c r="B14" s="153"/>
      <c r="C14" s="153"/>
      <c r="D14" s="154"/>
      <c r="E14" s="145" t="s">
        <v>84</v>
      </c>
      <c r="F14" s="146"/>
      <c r="G14" s="147"/>
      <c r="H14" s="164"/>
      <c r="I14" s="132"/>
      <c r="J14" s="132"/>
    </row>
    <row r="15" spans="1:10" ht="40.5" customHeight="1">
      <c r="A15" s="155"/>
      <c r="B15" s="156"/>
      <c r="C15" s="156"/>
      <c r="D15" s="157"/>
      <c r="E15" s="148"/>
      <c r="F15" s="149"/>
      <c r="G15" s="150"/>
      <c r="H15" s="132" t="s">
        <v>240</v>
      </c>
      <c r="I15" s="132"/>
      <c r="J15" s="132"/>
    </row>
    <row r="16" spans="1:10" ht="48.75" customHeight="1">
      <c r="A16" s="151" t="s">
        <v>236</v>
      </c>
      <c r="B16" s="151"/>
      <c r="C16" s="151"/>
      <c r="D16" s="151"/>
      <c r="E16" s="131" t="s">
        <v>86</v>
      </c>
      <c r="F16" s="131"/>
      <c r="G16" s="131"/>
      <c r="H16" s="132" t="s">
        <v>220</v>
      </c>
      <c r="I16" s="132"/>
      <c r="J16" s="132"/>
    </row>
    <row r="17" spans="6:10" ht="26.25" customHeight="1">
      <c r="F17" s="88"/>
      <c r="G17" s="88"/>
      <c r="H17" s="132"/>
      <c r="I17" s="132"/>
      <c r="J17" s="132"/>
    </row>
    <row r="18" spans="8:10" ht="15.75" customHeight="1">
      <c r="H18" s="135"/>
      <c r="I18" s="135"/>
      <c r="J18" s="135"/>
    </row>
    <row r="19" spans="1:10" ht="12.75" customHeight="1">
      <c r="A19" s="89"/>
      <c r="G19" s="88"/>
      <c r="J19" s="90"/>
    </row>
    <row r="20" spans="1:10" ht="25.5" customHeight="1">
      <c r="A20" s="136" t="s">
        <v>87</v>
      </c>
      <c r="B20" s="137"/>
      <c r="C20" s="137"/>
      <c r="D20" s="137"/>
      <c r="E20" s="137"/>
      <c r="F20" s="137"/>
      <c r="G20" s="137"/>
      <c r="H20" s="137"/>
      <c r="I20" s="137"/>
      <c r="J20" s="138"/>
    </row>
    <row r="21" spans="1:10" ht="22.5" customHeight="1">
      <c r="A21" s="133" t="s">
        <v>219</v>
      </c>
      <c r="B21" s="134"/>
      <c r="C21" s="165" t="s">
        <v>270</v>
      </c>
      <c r="D21" s="165"/>
      <c r="E21" s="165"/>
      <c r="F21" s="165"/>
      <c r="G21" s="165"/>
      <c r="H21" s="165"/>
      <c r="I21" s="165"/>
      <c r="J21" s="166"/>
    </row>
    <row r="22" spans="1:10" ht="19.5" customHeight="1">
      <c r="A22" s="133" t="s">
        <v>271</v>
      </c>
      <c r="B22" s="134"/>
      <c r="C22" s="143" t="s">
        <v>274</v>
      </c>
      <c r="D22" s="143"/>
      <c r="E22" s="143"/>
      <c r="F22" s="143"/>
      <c r="G22" s="143"/>
      <c r="H22" s="143"/>
      <c r="I22" s="143"/>
      <c r="J22" s="144"/>
    </row>
    <row r="23" spans="1:10" ht="20.25" customHeight="1">
      <c r="A23" s="139" t="s">
        <v>275</v>
      </c>
      <c r="B23" s="140"/>
      <c r="C23" s="140"/>
      <c r="D23" s="140"/>
      <c r="E23" s="140"/>
      <c r="F23" s="140"/>
      <c r="G23" s="140"/>
      <c r="H23" s="140"/>
      <c r="I23" s="140"/>
      <c r="J23" s="141"/>
    </row>
    <row r="24" spans="1:10" ht="20.25" customHeight="1">
      <c r="A24" s="142"/>
      <c r="B24" s="143"/>
      <c r="C24" s="143"/>
      <c r="D24" s="143"/>
      <c r="E24" s="143"/>
      <c r="F24" s="143"/>
      <c r="G24" s="143"/>
      <c r="H24" s="143"/>
      <c r="I24" s="143"/>
      <c r="J24" s="144"/>
    </row>
    <row r="25" spans="1:10" ht="18" customHeight="1">
      <c r="A25" s="125" t="s">
        <v>231</v>
      </c>
      <c r="B25" s="126"/>
      <c r="C25" s="126"/>
      <c r="D25" s="126"/>
      <c r="E25" s="126"/>
      <c r="F25" s="126"/>
      <c r="G25" s="126"/>
      <c r="H25" s="126"/>
      <c r="I25" s="126"/>
      <c r="J25" s="127"/>
    </row>
    <row r="26" spans="1:10" ht="15" customHeight="1">
      <c r="A26" s="128"/>
      <c r="B26" s="129"/>
      <c r="C26" s="129"/>
      <c r="D26" s="129"/>
      <c r="E26" s="129"/>
      <c r="F26" s="129"/>
      <c r="G26" s="129"/>
      <c r="H26" s="129"/>
      <c r="I26" s="129"/>
      <c r="J26" s="130"/>
    </row>
    <row r="27" spans="1:10" ht="27" customHeight="1">
      <c r="A27" s="153" t="s">
        <v>273</v>
      </c>
      <c r="B27" s="153"/>
      <c r="C27" s="153"/>
      <c r="D27" s="153"/>
      <c r="E27" s="153"/>
      <c r="F27" s="153"/>
      <c r="G27" s="153"/>
      <c r="H27" s="153"/>
      <c r="I27" s="153"/>
      <c r="J27" s="153"/>
    </row>
  </sheetData>
  <sheetProtection/>
  <mergeCells count="29">
    <mergeCell ref="A27:J27"/>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&amp;L631CE8BA&amp;C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1">
      <selection activeCell="A30" sqref="A30:M30"/>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89" t="s">
        <v>134</v>
      </c>
      <c r="B1" s="189"/>
      <c r="C1" s="189"/>
      <c r="D1" s="189"/>
      <c r="E1" s="189"/>
      <c r="F1" s="189"/>
      <c r="G1" s="189"/>
      <c r="H1" s="189"/>
      <c r="I1" s="189"/>
      <c r="J1" s="189"/>
      <c r="K1" s="189"/>
      <c r="L1" s="189"/>
      <c r="M1" s="61"/>
    </row>
    <row r="2" spans="1:15" ht="18.75" customHeight="1">
      <c r="A2" s="232" t="s">
        <v>135</v>
      </c>
      <c r="B2" s="232"/>
      <c r="C2" s="232"/>
      <c r="D2" s="232"/>
      <c r="E2" s="232"/>
      <c r="F2" s="232"/>
      <c r="G2" s="232"/>
      <c r="H2" s="232"/>
      <c r="I2" s="232"/>
      <c r="J2" s="232"/>
      <c r="K2" s="232"/>
      <c r="L2" s="232"/>
      <c r="M2" s="63"/>
      <c r="N2" s="62"/>
      <c r="O2" s="62"/>
    </row>
    <row r="3" spans="3:13" ht="3.75" customHeight="1">
      <c r="C3" s="64"/>
      <c r="D3" s="65"/>
      <c r="E3" s="65"/>
      <c r="F3" s="65"/>
      <c r="G3" s="65"/>
      <c r="H3" s="65"/>
      <c r="I3" s="65"/>
      <c r="J3" s="65"/>
      <c r="K3" s="65"/>
      <c r="L3" s="65"/>
      <c r="M3" s="65"/>
    </row>
    <row r="4" spans="1:12" ht="14.25" customHeight="1">
      <c r="A4" s="209" t="s">
        <v>218</v>
      </c>
      <c r="B4" s="212" t="s">
        <v>82</v>
      </c>
      <c r="C4" s="213"/>
      <c r="D4" s="218" t="s">
        <v>136</v>
      </c>
      <c r="E4" s="219"/>
      <c r="F4" s="224" t="s">
        <v>137</v>
      </c>
      <c r="G4" s="225"/>
      <c r="H4" s="225"/>
      <c r="I4" s="225"/>
      <c r="J4" s="225"/>
      <c r="K4" s="225"/>
      <c r="L4" s="227" t="s">
        <v>138</v>
      </c>
    </row>
    <row r="5" spans="1:12" ht="11.25" customHeight="1">
      <c r="A5" s="210"/>
      <c r="B5" s="214"/>
      <c r="C5" s="215"/>
      <c r="D5" s="220"/>
      <c r="E5" s="221"/>
      <c r="F5" s="227" t="s">
        <v>68</v>
      </c>
      <c r="G5" s="230" t="s">
        <v>60</v>
      </c>
      <c r="H5" s="231"/>
      <c r="I5" s="231"/>
      <c r="J5" s="231"/>
      <c r="K5" s="231"/>
      <c r="L5" s="228"/>
    </row>
    <row r="6" spans="1:12" ht="17.25" customHeight="1">
      <c r="A6" s="210"/>
      <c r="B6" s="214"/>
      <c r="C6" s="215"/>
      <c r="D6" s="227" t="s">
        <v>68</v>
      </c>
      <c r="E6" s="233" t="s">
        <v>139</v>
      </c>
      <c r="F6" s="228"/>
      <c r="G6" s="204" t="s">
        <v>140</v>
      </c>
      <c r="H6" s="204" t="s">
        <v>141</v>
      </c>
      <c r="I6" s="204" t="s">
        <v>142</v>
      </c>
      <c r="J6" s="204" t="s">
        <v>143</v>
      </c>
      <c r="K6" s="236" t="s">
        <v>144</v>
      </c>
      <c r="L6" s="228"/>
    </row>
    <row r="7" spans="1:12" ht="58.5" customHeight="1">
      <c r="A7" s="211"/>
      <c r="B7" s="216"/>
      <c r="C7" s="217"/>
      <c r="D7" s="229"/>
      <c r="E7" s="234"/>
      <c r="F7" s="229"/>
      <c r="G7" s="235"/>
      <c r="H7" s="235"/>
      <c r="I7" s="235"/>
      <c r="J7" s="205"/>
      <c r="K7" s="237"/>
      <c r="L7" s="229"/>
    </row>
    <row r="8" spans="1:12" ht="12" customHeight="1">
      <c r="A8" s="51" t="s">
        <v>61</v>
      </c>
      <c r="B8" s="222" t="s">
        <v>62</v>
      </c>
      <c r="C8" s="223"/>
      <c r="D8" s="51">
        <v>1</v>
      </c>
      <c r="E8" s="51">
        <v>2</v>
      </c>
      <c r="F8" s="51">
        <v>3</v>
      </c>
      <c r="G8" s="51">
        <v>4</v>
      </c>
      <c r="H8" s="51">
        <v>5</v>
      </c>
      <c r="I8" s="51">
        <v>6</v>
      </c>
      <c r="J8" s="51">
        <v>7</v>
      </c>
      <c r="K8" s="51">
        <v>8</v>
      </c>
      <c r="L8" s="51">
        <v>9</v>
      </c>
    </row>
    <row r="9" spans="1:15" ht="15" customHeight="1">
      <c r="A9" s="51">
        <v>1</v>
      </c>
      <c r="B9" s="187" t="s">
        <v>145</v>
      </c>
      <c r="C9" s="188"/>
      <c r="D9" s="120">
        <v>94895</v>
      </c>
      <c r="E9" s="120">
        <v>91019</v>
      </c>
      <c r="F9" s="120">
        <v>88150</v>
      </c>
      <c r="G9" s="120">
        <v>5517</v>
      </c>
      <c r="H9" s="121" t="s">
        <v>227</v>
      </c>
      <c r="I9" s="120">
        <v>15245</v>
      </c>
      <c r="J9" s="120">
        <v>67309</v>
      </c>
      <c r="K9" s="122">
        <v>640</v>
      </c>
      <c r="L9" s="120">
        <v>6745</v>
      </c>
      <c r="M9" s="32"/>
      <c r="O9" s="67">
        <f>D9-E9</f>
        <v>3876</v>
      </c>
    </row>
    <row r="10" spans="1:15" ht="15" customHeight="1">
      <c r="A10" s="51">
        <v>2</v>
      </c>
      <c r="B10" s="187" t="s">
        <v>146</v>
      </c>
      <c r="C10" s="188"/>
      <c r="D10" s="120">
        <v>8177</v>
      </c>
      <c r="E10" s="120">
        <v>7633</v>
      </c>
      <c r="F10" s="120">
        <v>7660</v>
      </c>
      <c r="G10" s="120">
        <v>357</v>
      </c>
      <c r="H10" s="120">
        <v>555</v>
      </c>
      <c r="I10" s="121" t="s">
        <v>227</v>
      </c>
      <c r="J10" s="120">
        <v>6289</v>
      </c>
      <c r="K10" s="120">
        <v>162</v>
      </c>
      <c r="L10" s="120">
        <v>517</v>
      </c>
      <c r="M10" s="32"/>
      <c r="O10" s="67">
        <f>D10-E10</f>
        <v>544</v>
      </c>
    </row>
    <row r="11" spans="1:15" ht="24.75" customHeight="1">
      <c r="A11" s="51">
        <v>3</v>
      </c>
      <c r="B11" s="187" t="s">
        <v>246</v>
      </c>
      <c r="C11" s="188"/>
      <c r="D11" s="120">
        <v>2061</v>
      </c>
      <c r="E11" s="120">
        <v>1912</v>
      </c>
      <c r="F11" s="120">
        <v>1945</v>
      </c>
      <c r="G11" s="120">
        <v>377</v>
      </c>
      <c r="H11" s="120">
        <v>53</v>
      </c>
      <c r="I11" s="120">
        <v>487</v>
      </c>
      <c r="J11" s="120">
        <v>994</v>
      </c>
      <c r="K11" s="120">
        <v>12</v>
      </c>
      <c r="L11" s="120">
        <v>116</v>
      </c>
      <c r="M11" s="32"/>
      <c r="O11" s="67">
        <f aca="true" t="shared" si="0" ref="O11:O28">D11-E11</f>
        <v>149</v>
      </c>
    </row>
    <row r="12" spans="1:15" ht="14.25" customHeight="1">
      <c r="A12" s="51">
        <v>4</v>
      </c>
      <c r="B12" s="206" t="s">
        <v>147</v>
      </c>
      <c r="C12" s="52" t="s">
        <v>148</v>
      </c>
      <c r="D12" s="120">
        <v>888</v>
      </c>
      <c r="E12" s="120">
        <v>809</v>
      </c>
      <c r="F12" s="120">
        <v>848</v>
      </c>
      <c r="G12" s="120">
        <v>137</v>
      </c>
      <c r="H12" s="120">
        <v>24</v>
      </c>
      <c r="I12" s="120">
        <v>142</v>
      </c>
      <c r="J12" s="120">
        <v>530</v>
      </c>
      <c r="K12" s="120">
        <v>10</v>
      </c>
      <c r="L12" s="120">
        <v>40</v>
      </c>
      <c r="M12" s="32"/>
      <c r="O12" s="67">
        <f t="shared" si="0"/>
        <v>79</v>
      </c>
    </row>
    <row r="13" spans="1:15" ht="12.75" customHeight="1">
      <c r="A13" s="51">
        <v>5</v>
      </c>
      <c r="B13" s="207"/>
      <c r="C13" s="52" t="s">
        <v>149</v>
      </c>
      <c r="D13" s="120">
        <v>1007</v>
      </c>
      <c r="E13" s="120">
        <v>959</v>
      </c>
      <c r="F13" s="120">
        <v>950</v>
      </c>
      <c r="G13" s="120">
        <v>230</v>
      </c>
      <c r="H13" s="120">
        <v>16</v>
      </c>
      <c r="I13" s="120">
        <v>320</v>
      </c>
      <c r="J13" s="120">
        <v>364</v>
      </c>
      <c r="K13" s="120">
        <v>2</v>
      </c>
      <c r="L13" s="120">
        <v>57</v>
      </c>
      <c r="M13" s="32"/>
      <c r="O13" s="67">
        <f t="shared" si="0"/>
        <v>48</v>
      </c>
    </row>
    <row r="14" spans="1:15" ht="15" customHeight="1">
      <c r="A14" s="51">
        <v>6</v>
      </c>
      <c r="B14" s="208"/>
      <c r="C14" s="52" t="s">
        <v>150</v>
      </c>
      <c r="D14" s="120">
        <v>166</v>
      </c>
      <c r="E14" s="120">
        <v>143</v>
      </c>
      <c r="F14" s="120">
        <v>147</v>
      </c>
      <c r="G14" s="120">
        <v>10</v>
      </c>
      <c r="H14" s="120">
        <v>13</v>
      </c>
      <c r="I14" s="120">
        <v>25</v>
      </c>
      <c r="J14" s="120">
        <v>99</v>
      </c>
      <c r="K14" s="120"/>
      <c r="L14" s="120">
        <v>19</v>
      </c>
      <c r="M14" s="32"/>
      <c r="O14" s="67">
        <f t="shared" si="0"/>
        <v>23</v>
      </c>
    </row>
    <row r="15" spans="1:15" ht="13.5" customHeight="1">
      <c r="A15" s="51">
        <v>7</v>
      </c>
      <c r="B15" s="187" t="s">
        <v>151</v>
      </c>
      <c r="C15" s="188"/>
      <c r="D15" s="120">
        <v>723530</v>
      </c>
      <c r="E15" s="120">
        <v>691853</v>
      </c>
      <c r="F15" s="120">
        <v>681115</v>
      </c>
      <c r="G15" s="120">
        <v>82164</v>
      </c>
      <c r="H15" s="120">
        <v>1443</v>
      </c>
      <c r="I15" s="120">
        <v>6232</v>
      </c>
      <c r="J15" s="120">
        <v>591076</v>
      </c>
      <c r="K15" s="120">
        <v>3794</v>
      </c>
      <c r="L15" s="120">
        <v>42415</v>
      </c>
      <c r="M15" s="32"/>
      <c r="O15" s="67">
        <f t="shared" si="0"/>
        <v>31677</v>
      </c>
    </row>
    <row r="16" spans="1:15" ht="14.25" customHeight="1">
      <c r="A16" s="51">
        <v>8</v>
      </c>
      <c r="B16" s="187" t="s">
        <v>152</v>
      </c>
      <c r="C16" s="188"/>
      <c r="D16" s="120">
        <v>91366</v>
      </c>
      <c r="E16" s="120">
        <v>90022</v>
      </c>
      <c r="F16" s="120">
        <v>89380</v>
      </c>
      <c r="G16" s="120">
        <v>8903</v>
      </c>
      <c r="H16" s="120">
        <v>120</v>
      </c>
      <c r="I16" s="120">
        <v>2602</v>
      </c>
      <c r="J16" s="120">
        <v>77749</v>
      </c>
      <c r="K16" s="120">
        <v>318</v>
      </c>
      <c r="L16" s="120">
        <v>1986</v>
      </c>
      <c r="M16" s="32"/>
      <c r="O16" s="67">
        <f t="shared" si="0"/>
        <v>1344</v>
      </c>
    </row>
    <row r="17" spans="1:15" ht="13.5" customHeight="1">
      <c r="A17" s="51">
        <v>9</v>
      </c>
      <c r="B17" s="187" t="s">
        <v>153</v>
      </c>
      <c r="C17" s="188"/>
      <c r="D17" s="112">
        <v>19530</v>
      </c>
      <c r="E17" s="112">
        <v>17309</v>
      </c>
      <c r="F17" s="120">
        <v>16990</v>
      </c>
      <c r="G17" s="120">
        <v>1497</v>
      </c>
      <c r="H17" s="120">
        <v>699</v>
      </c>
      <c r="I17" s="120">
        <v>6353</v>
      </c>
      <c r="J17" s="120">
        <v>8437</v>
      </c>
      <c r="K17" s="120">
        <v>395</v>
      </c>
      <c r="L17" s="120">
        <v>2540</v>
      </c>
      <c r="M17" s="32"/>
      <c r="O17" s="67">
        <f t="shared" si="0"/>
        <v>2221</v>
      </c>
    </row>
    <row r="18" spans="1:15" ht="24.75" customHeight="1">
      <c r="A18" s="51">
        <v>10</v>
      </c>
      <c r="B18" s="187" t="s">
        <v>154</v>
      </c>
      <c r="C18" s="188"/>
      <c r="D18" s="120">
        <f>'Розділ 5'!E9</f>
        <v>2903</v>
      </c>
      <c r="E18" s="120">
        <f>'Розділ 5'!F9</f>
        <v>2324</v>
      </c>
      <c r="F18" s="120">
        <f>'Розділ 5'!G9+'Розділ 5'!H9+'Розділ 5'!I9</f>
        <v>2239</v>
      </c>
      <c r="G18" s="120">
        <f>'Розділ 5'!G9</f>
        <v>497</v>
      </c>
      <c r="H18" s="121" t="s">
        <v>227</v>
      </c>
      <c r="I18" s="121" t="s">
        <v>227</v>
      </c>
      <c r="J18" s="121" t="s">
        <v>227</v>
      </c>
      <c r="K18" s="120"/>
      <c r="L18" s="120">
        <f>'Розділ 5'!O9</f>
        <v>664</v>
      </c>
      <c r="M18" s="32"/>
      <c r="O18" s="67">
        <f t="shared" si="0"/>
        <v>579</v>
      </c>
    </row>
    <row r="19" spans="1:15" ht="24.75" customHeight="1">
      <c r="A19" s="51">
        <v>11</v>
      </c>
      <c r="B19" s="187" t="s">
        <v>155</v>
      </c>
      <c r="C19" s="188"/>
      <c r="D19" s="120">
        <v>1232</v>
      </c>
      <c r="E19" s="120">
        <v>1118</v>
      </c>
      <c r="F19" s="120">
        <v>1081</v>
      </c>
      <c r="G19" s="120">
        <v>97</v>
      </c>
      <c r="H19" s="120">
        <v>63</v>
      </c>
      <c r="I19" s="120">
        <v>124</v>
      </c>
      <c r="J19" s="120">
        <v>575</v>
      </c>
      <c r="K19" s="120">
        <v>3</v>
      </c>
      <c r="L19" s="120">
        <v>151</v>
      </c>
      <c r="M19" s="32"/>
      <c r="O19" s="67">
        <f t="shared" si="0"/>
        <v>114</v>
      </c>
    </row>
    <row r="20" spans="1:15" ht="24" customHeight="1">
      <c r="A20" s="51">
        <v>12</v>
      </c>
      <c r="B20" s="195" t="s">
        <v>156</v>
      </c>
      <c r="C20" s="196"/>
      <c r="D20" s="120">
        <v>17373</v>
      </c>
      <c r="E20" s="120">
        <v>15290</v>
      </c>
      <c r="F20" s="120">
        <v>13767</v>
      </c>
      <c r="G20" s="120">
        <v>1353</v>
      </c>
      <c r="H20" s="120">
        <v>3105</v>
      </c>
      <c r="I20" s="120">
        <v>3373</v>
      </c>
      <c r="J20" s="120">
        <v>5349</v>
      </c>
      <c r="K20" s="120">
        <v>626</v>
      </c>
      <c r="L20" s="120">
        <v>3606</v>
      </c>
      <c r="M20" s="32"/>
      <c r="O20" s="67">
        <f t="shared" si="0"/>
        <v>2083</v>
      </c>
    </row>
    <row r="21" spans="1:15" ht="37.5" customHeight="1">
      <c r="A21" s="51">
        <v>13</v>
      </c>
      <c r="B21" s="195" t="s">
        <v>157</v>
      </c>
      <c r="C21" s="196"/>
      <c r="D21" s="120">
        <v>64624</v>
      </c>
      <c r="E21" s="120">
        <v>60693</v>
      </c>
      <c r="F21" s="120">
        <v>60163</v>
      </c>
      <c r="G21" s="120">
        <v>3507</v>
      </c>
      <c r="H21" s="120">
        <v>2029</v>
      </c>
      <c r="I21" s="120">
        <v>17321</v>
      </c>
      <c r="J21" s="120">
        <v>36778</v>
      </c>
      <c r="K21" s="120">
        <v>1163</v>
      </c>
      <c r="L21" s="120">
        <v>4461</v>
      </c>
      <c r="M21" s="32"/>
      <c r="O21" s="67">
        <f t="shared" si="0"/>
        <v>3931</v>
      </c>
    </row>
    <row r="22" spans="1:15" ht="36" customHeight="1">
      <c r="A22" s="51">
        <v>14</v>
      </c>
      <c r="B22" s="187" t="s">
        <v>80</v>
      </c>
      <c r="C22" s="188"/>
      <c r="D22" s="120">
        <v>810</v>
      </c>
      <c r="E22" s="120">
        <v>682</v>
      </c>
      <c r="F22" s="120">
        <v>598</v>
      </c>
      <c r="G22" s="120">
        <v>1</v>
      </c>
      <c r="H22" s="120">
        <v>162</v>
      </c>
      <c r="I22" s="120">
        <v>93</v>
      </c>
      <c r="J22" s="120">
        <v>299</v>
      </c>
      <c r="K22" s="120">
        <v>15</v>
      </c>
      <c r="L22" s="120">
        <v>212</v>
      </c>
      <c r="M22" s="32"/>
      <c r="O22" s="67">
        <f t="shared" si="0"/>
        <v>128</v>
      </c>
    </row>
    <row r="23" spans="1:15" ht="27" customHeight="1">
      <c r="A23" s="51">
        <v>15</v>
      </c>
      <c r="B23" s="187" t="s">
        <v>81</v>
      </c>
      <c r="C23" s="188"/>
      <c r="D23" s="120">
        <v>88</v>
      </c>
      <c r="E23" s="120">
        <v>77</v>
      </c>
      <c r="F23" s="120">
        <v>79</v>
      </c>
      <c r="G23" s="120">
        <v>1</v>
      </c>
      <c r="H23" s="120">
        <v>28</v>
      </c>
      <c r="I23" s="120">
        <v>5</v>
      </c>
      <c r="J23" s="120">
        <v>42</v>
      </c>
      <c r="K23" s="120">
        <v>2</v>
      </c>
      <c r="L23" s="120">
        <v>9</v>
      </c>
      <c r="M23" s="32"/>
      <c r="O23" s="67">
        <f t="shared" si="0"/>
        <v>11</v>
      </c>
    </row>
    <row r="24" spans="1:15" ht="14.25" customHeight="1">
      <c r="A24" s="51">
        <v>16</v>
      </c>
      <c r="B24" s="187" t="s">
        <v>45</v>
      </c>
      <c r="C24" s="188"/>
      <c r="D24" s="120">
        <v>2283</v>
      </c>
      <c r="E24" s="120">
        <v>2122</v>
      </c>
      <c r="F24" s="120">
        <v>2071</v>
      </c>
      <c r="G24" s="120">
        <v>1</v>
      </c>
      <c r="H24" s="120"/>
      <c r="I24" s="120">
        <v>924</v>
      </c>
      <c r="J24" s="120">
        <v>1146</v>
      </c>
      <c r="K24" s="120">
        <v>2</v>
      </c>
      <c r="L24" s="120">
        <v>212</v>
      </c>
      <c r="M24" s="32"/>
      <c r="O24" s="67">
        <f t="shared" si="0"/>
        <v>161</v>
      </c>
    </row>
    <row r="25" spans="1:15" ht="14.25" customHeight="1">
      <c r="A25" s="51">
        <v>17</v>
      </c>
      <c r="B25" s="187" t="s">
        <v>46</v>
      </c>
      <c r="C25" s="188"/>
      <c r="D25" s="120">
        <v>2473</v>
      </c>
      <c r="E25" s="120">
        <v>2307</v>
      </c>
      <c r="F25" s="120">
        <v>2193</v>
      </c>
      <c r="G25" s="120"/>
      <c r="H25" s="120"/>
      <c r="I25" s="120">
        <v>1028</v>
      </c>
      <c r="J25" s="120">
        <v>1165</v>
      </c>
      <c r="K25" s="120">
        <v>5</v>
      </c>
      <c r="L25" s="120">
        <v>280</v>
      </c>
      <c r="M25" s="32"/>
      <c r="O25" s="67">
        <f t="shared" si="0"/>
        <v>166</v>
      </c>
    </row>
    <row r="26" spans="1:15" ht="13.5" customHeight="1">
      <c r="A26" s="51">
        <v>18</v>
      </c>
      <c r="B26" s="187" t="s">
        <v>158</v>
      </c>
      <c r="C26" s="188"/>
      <c r="D26" s="120">
        <v>527</v>
      </c>
      <c r="E26" s="120">
        <v>412</v>
      </c>
      <c r="F26" s="120">
        <v>458</v>
      </c>
      <c r="G26" s="120">
        <v>58</v>
      </c>
      <c r="H26" s="120">
        <v>49</v>
      </c>
      <c r="I26" s="120">
        <v>53</v>
      </c>
      <c r="J26" s="120">
        <v>287</v>
      </c>
      <c r="K26" s="120">
        <v>3</v>
      </c>
      <c r="L26" s="120">
        <v>69</v>
      </c>
      <c r="M26" s="32"/>
      <c r="O26" s="67">
        <f t="shared" si="0"/>
        <v>115</v>
      </c>
    </row>
    <row r="27" spans="1:15" ht="26.25" customHeight="1">
      <c r="A27" s="51">
        <v>19</v>
      </c>
      <c r="B27" s="226" t="s">
        <v>159</v>
      </c>
      <c r="C27" s="226"/>
      <c r="D27" s="120">
        <v>2013</v>
      </c>
      <c r="E27" s="120">
        <v>1077</v>
      </c>
      <c r="F27" s="120">
        <v>1885</v>
      </c>
      <c r="G27" s="120">
        <v>46</v>
      </c>
      <c r="H27" s="120">
        <v>64</v>
      </c>
      <c r="I27" s="120">
        <v>1284</v>
      </c>
      <c r="J27" s="120">
        <v>477</v>
      </c>
      <c r="K27" s="120">
        <v>14</v>
      </c>
      <c r="L27" s="120">
        <v>128</v>
      </c>
      <c r="M27" s="32"/>
      <c r="O27" s="67">
        <f t="shared" si="0"/>
        <v>936</v>
      </c>
    </row>
    <row r="28" spans="1:15" ht="17.25" customHeight="1">
      <c r="A28" s="51">
        <v>20</v>
      </c>
      <c r="B28" s="169" t="s">
        <v>160</v>
      </c>
      <c r="C28" s="169"/>
      <c r="D28" s="120">
        <f>SUM(D9:D11,D15:D27)</f>
        <v>1033885</v>
      </c>
      <c r="E28" s="120">
        <f aca="true" t="shared" si="1" ref="E28:L28">SUM(E9:E11,E15:E27)</f>
        <v>985850</v>
      </c>
      <c r="F28" s="120">
        <f t="shared" si="1"/>
        <v>969774</v>
      </c>
      <c r="G28" s="120">
        <f t="shared" si="1"/>
        <v>104376</v>
      </c>
      <c r="H28" s="120">
        <f t="shared" si="1"/>
        <v>8370</v>
      </c>
      <c r="I28" s="120">
        <f t="shared" si="1"/>
        <v>55124</v>
      </c>
      <c r="J28" s="120">
        <f t="shared" si="1"/>
        <v>797972</v>
      </c>
      <c r="K28" s="120">
        <f t="shared" si="1"/>
        <v>7154</v>
      </c>
      <c r="L28" s="120">
        <f t="shared" si="1"/>
        <v>64111</v>
      </c>
      <c r="M28" s="32"/>
      <c r="O28" s="67">
        <f t="shared" si="0"/>
        <v>48035</v>
      </c>
    </row>
    <row r="29" spans="1:13" ht="14.25" customHeight="1">
      <c r="A29" s="33"/>
      <c r="B29" s="34"/>
      <c r="C29" s="34"/>
      <c r="D29" s="32"/>
      <c r="E29" s="32"/>
      <c r="F29" s="32"/>
      <c r="G29" s="32"/>
      <c r="H29" s="32"/>
      <c r="I29" s="32"/>
      <c r="J29" s="32"/>
      <c r="K29" s="32"/>
      <c r="L29" s="32"/>
      <c r="M29" s="32"/>
    </row>
    <row r="30" spans="1:15" ht="15.75" customHeight="1">
      <c r="A30" s="170" t="s">
        <v>161</v>
      </c>
      <c r="B30" s="170"/>
      <c r="C30" s="170"/>
      <c r="D30" s="170"/>
      <c r="E30" s="170"/>
      <c r="F30" s="170"/>
      <c r="G30" s="170"/>
      <c r="H30" s="170"/>
      <c r="I30" s="170"/>
      <c r="J30" s="170"/>
      <c r="K30" s="170"/>
      <c r="L30" s="170"/>
      <c r="M30" s="170"/>
      <c r="N30" s="66"/>
      <c r="O30" s="66"/>
    </row>
    <row r="31" spans="1:13" ht="15" customHeight="1">
      <c r="A31" s="171" t="s">
        <v>218</v>
      </c>
      <c r="B31" s="174" t="s">
        <v>162</v>
      </c>
      <c r="C31" s="175"/>
      <c r="D31" s="180" t="s">
        <v>163</v>
      </c>
      <c r="E31" s="181"/>
      <c r="F31" s="197" t="s">
        <v>0</v>
      </c>
      <c r="G31" s="198"/>
      <c r="H31" s="198"/>
      <c r="I31" s="198"/>
      <c r="J31" s="198"/>
      <c r="K31" s="199"/>
      <c r="L31" s="200" t="s">
        <v>164</v>
      </c>
      <c r="M31" s="201"/>
    </row>
    <row r="32" spans="1:13" ht="21" customHeight="1">
      <c r="A32" s="172"/>
      <c r="B32" s="176"/>
      <c r="C32" s="177"/>
      <c r="D32" s="182" t="s">
        <v>68</v>
      </c>
      <c r="E32" s="184" t="s">
        <v>165</v>
      </c>
      <c r="F32" s="186" t="s">
        <v>68</v>
      </c>
      <c r="G32" s="190" t="s">
        <v>60</v>
      </c>
      <c r="H32" s="191"/>
      <c r="I32" s="191"/>
      <c r="J32" s="191"/>
      <c r="K32" s="192"/>
      <c r="L32" s="202"/>
      <c r="M32" s="203"/>
    </row>
    <row r="33" spans="1:13" ht="62.25" customHeight="1">
      <c r="A33" s="173"/>
      <c r="B33" s="178"/>
      <c r="C33" s="179"/>
      <c r="D33" s="183"/>
      <c r="E33" s="185"/>
      <c r="F33" s="185"/>
      <c r="G33" s="46" t="s">
        <v>65</v>
      </c>
      <c r="H33" s="46" t="s">
        <v>241</v>
      </c>
      <c r="I33" s="46" t="s">
        <v>67</v>
      </c>
      <c r="J33" s="46" t="s">
        <v>166</v>
      </c>
      <c r="K33" s="94" t="s">
        <v>167</v>
      </c>
      <c r="L33" s="47" t="s">
        <v>68</v>
      </c>
      <c r="M33" s="93" t="s">
        <v>168</v>
      </c>
    </row>
    <row r="34" spans="1:13" ht="12" customHeight="1">
      <c r="A34" s="48" t="s">
        <v>61</v>
      </c>
      <c r="B34" s="180" t="s">
        <v>62</v>
      </c>
      <c r="C34" s="181"/>
      <c r="D34" s="48">
        <v>1</v>
      </c>
      <c r="E34" s="48">
        <v>2</v>
      </c>
      <c r="F34" s="48">
        <v>3</v>
      </c>
      <c r="G34" s="48">
        <v>4</v>
      </c>
      <c r="H34" s="48">
        <v>5</v>
      </c>
      <c r="I34" s="48">
        <v>6</v>
      </c>
      <c r="J34" s="48">
        <v>7</v>
      </c>
      <c r="K34" s="48">
        <v>8</v>
      </c>
      <c r="L34" s="48">
        <v>9</v>
      </c>
      <c r="M34" s="48">
        <v>10</v>
      </c>
    </row>
    <row r="35" spans="1:15" ht="15" customHeight="1">
      <c r="A35" s="49">
        <v>1</v>
      </c>
      <c r="B35" s="193" t="s">
        <v>169</v>
      </c>
      <c r="C35" s="194"/>
      <c r="D35" s="118">
        <f>SUM(D36:D37)</f>
        <v>834179</v>
      </c>
      <c r="E35" s="118">
        <f aca="true" t="shared" si="2" ref="E35:M35">SUM(E36:E37)</f>
        <v>687593</v>
      </c>
      <c r="F35" s="118">
        <f t="shared" si="2"/>
        <v>663091</v>
      </c>
      <c r="G35" s="118">
        <f t="shared" si="2"/>
        <v>578892</v>
      </c>
      <c r="H35" s="118">
        <f t="shared" si="2"/>
        <v>542659</v>
      </c>
      <c r="I35" s="118">
        <f t="shared" si="2"/>
        <v>13669</v>
      </c>
      <c r="J35" s="118">
        <f t="shared" si="2"/>
        <v>64920</v>
      </c>
      <c r="K35" s="118">
        <f>SUM(K36:K37)</f>
        <v>40822</v>
      </c>
      <c r="L35" s="118">
        <f t="shared" si="2"/>
        <v>171088</v>
      </c>
      <c r="M35" s="118">
        <f t="shared" si="2"/>
        <v>13955</v>
      </c>
      <c r="O35" s="83"/>
    </row>
    <row r="36" spans="1:15" ht="18.75" customHeight="1">
      <c r="A36" s="49">
        <v>2</v>
      </c>
      <c r="B36" s="167" t="s">
        <v>48</v>
      </c>
      <c r="C36" s="50" t="s">
        <v>170</v>
      </c>
      <c r="D36" s="119">
        <f>'Розділ 3'!E67+'Розділ 3'!D67</f>
        <v>749764</v>
      </c>
      <c r="E36" s="116">
        <f>'Розділ 3'!E67</f>
        <v>609388</v>
      </c>
      <c r="F36" s="116">
        <f>'Розділ 3'!F67</f>
        <v>586397</v>
      </c>
      <c r="G36" s="116">
        <f>'Розділ 3'!G67</f>
        <v>507545</v>
      </c>
      <c r="H36" s="116">
        <f>'Розділ 3'!I67</f>
        <v>472387</v>
      </c>
      <c r="I36" s="116">
        <f>'Розділ 3'!K67</f>
        <v>13306</v>
      </c>
      <c r="J36" s="116">
        <f>'Розділ 3'!L67</f>
        <v>60281</v>
      </c>
      <c r="K36" s="116">
        <f>'Розділ 3'!M67</f>
        <v>39626</v>
      </c>
      <c r="L36" s="116">
        <f>'Розділ 3'!Q67</f>
        <v>163367</v>
      </c>
      <c r="M36" s="116">
        <f>'Розділ 3'!R67</f>
        <v>13202</v>
      </c>
      <c r="O36" s="83"/>
    </row>
    <row r="37" spans="1:15" ht="20.25" customHeight="1">
      <c r="A37" s="49">
        <v>3</v>
      </c>
      <c r="B37" s="168"/>
      <c r="C37" s="50" t="s">
        <v>171</v>
      </c>
      <c r="D37" s="116">
        <f>'Розділ 4'!E28+'Розділ 4'!D28</f>
        <v>84415</v>
      </c>
      <c r="E37" s="116">
        <f>'Розділ 4'!E28</f>
        <v>78205</v>
      </c>
      <c r="F37" s="116">
        <f>'Розділ 4'!F28</f>
        <v>76694</v>
      </c>
      <c r="G37" s="116">
        <f>'Розділ 4'!G28</f>
        <v>71347</v>
      </c>
      <c r="H37" s="116">
        <f>'Розділ 4'!H28</f>
        <v>70272</v>
      </c>
      <c r="I37" s="116">
        <f>'Розділ 4'!J28</f>
        <v>363</v>
      </c>
      <c r="J37" s="116">
        <f>'Розділ 4'!K28</f>
        <v>4639</v>
      </c>
      <c r="K37" s="116">
        <f>'Розділ 4'!L28</f>
        <v>1196</v>
      </c>
      <c r="L37" s="116">
        <f>'Розділ 4'!M28</f>
        <v>7721</v>
      </c>
      <c r="M37" s="116">
        <f>'Розділ 4'!N28</f>
        <v>753</v>
      </c>
      <c r="O37" s="83"/>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&amp;L631CE8BA&amp;CФорма № Зведений- 2-Ц, Підрозділ: Державна судова адміністрація України, Початок періоду: 01.01.2016, Кінець періоду: 31.12.2016&amp;R&amp;P</oddFooter>
  </headerFooter>
  <ignoredErrors>
    <ignoredError sqref="D28 E28:L28"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A14" sqref="A14"/>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38" t="s">
        <v>172</v>
      </c>
      <c r="B1" s="238"/>
      <c r="C1" s="238"/>
      <c r="D1" s="238"/>
      <c r="E1" s="238"/>
      <c r="F1" s="238"/>
      <c r="G1" s="238"/>
      <c r="H1" s="238"/>
      <c r="I1" s="238"/>
      <c r="J1" s="238"/>
      <c r="K1" s="238"/>
      <c r="L1" s="238"/>
      <c r="M1" s="238"/>
    </row>
    <row r="2" spans="1:8" ht="12.75">
      <c r="A2" s="1"/>
      <c r="B2" s="1"/>
      <c r="C2" s="1"/>
      <c r="D2" s="1"/>
      <c r="E2" s="1"/>
      <c r="F2" s="1"/>
      <c r="G2" s="1"/>
      <c r="H2" s="1"/>
    </row>
    <row r="3" spans="1:13" ht="18.75" customHeight="1">
      <c r="A3" s="239" t="s">
        <v>218</v>
      </c>
      <c r="B3" s="240" t="s">
        <v>173</v>
      </c>
      <c r="C3" s="241" t="s">
        <v>174</v>
      </c>
      <c r="D3" s="242"/>
      <c r="E3" s="242"/>
      <c r="F3" s="243"/>
      <c r="G3" s="244" t="s">
        <v>175</v>
      </c>
      <c r="H3" s="244"/>
      <c r="I3" s="244"/>
      <c r="J3" s="244"/>
      <c r="K3" s="244"/>
      <c r="L3" s="244"/>
      <c r="M3" s="244"/>
    </row>
    <row r="4" spans="1:13" ht="15.75" customHeight="1">
      <c r="A4" s="239"/>
      <c r="B4" s="240"/>
      <c r="C4" s="245" t="s">
        <v>116</v>
      </c>
      <c r="D4" s="246" t="s">
        <v>176</v>
      </c>
      <c r="E4" s="245" t="s">
        <v>177</v>
      </c>
      <c r="F4" s="245"/>
      <c r="G4" s="245" t="s">
        <v>68</v>
      </c>
      <c r="H4" s="246" t="s">
        <v>60</v>
      </c>
      <c r="I4" s="246"/>
      <c r="J4" s="246"/>
      <c r="K4" s="246"/>
      <c r="L4" s="245" t="s">
        <v>177</v>
      </c>
      <c r="M4" s="245"/>
    </row>
    <row r="5" spans="1:13" ht="15" customHeight="1">
      <c r="A5" s="239"/>
      <c r="B5" s="240"/>
      <c r="C5" s="245"/>
      <c r="D5" s="246"/>
      <c r="E5" s="245"/>
      <c r="F5" s="245"/>
      <c r="G5" s="245"/>
      <c r="H5" s="245" t="s">
        <v>178</v>
      </c>
      <c r="I5" s="245" t="s">
        <v>1</v>
      </c>
      <c r="J5" s="245" t="s">
        <v>179</v>
      </c>
      <c r="K5" s="247" t="s">
        <v>247</v>
      </c>
      <c r="L5" s="245"/>
      <c r="M5" s="245"/>
    </row>
    <row r="6" spans="1:13" ht="78.75" customHeight="1">
      <c r="A6" s="239"/>
      <c r="B6" s="240"/>
      <c r="C6" s="245"/>
      <c r="D6" s="246"/>
      <c r="E6" s="13" t="s">
        <v>180</v>
      </c>
      <c r="F6" s="13" t="s">
        <v>181</v>
      </c>
      <c r="G6" s="245"/>
      <c r="H6" s="245"/>
      <c r="I6" s="245"/>
      <c r="J6" s="245"/>
      <c r="K6" s="247"/>
      <c r="L6" s="13" t="s">
        <v>182</v>
      </c>
      <c r="M6" s="13" t="s">
        <v>183</v>
      </c>
    </row>
    <row r="7" spans="1:13" ht="12.75">
      <c r="A7" s="11" t="s">
        <v>61</v>
      </c>
      <c r="B7" s="11" t="s">
        <v>62</v>
      </c>
      <c r="C7" s="6">
        <v>1</v>
      </c>
      <c r="D7" s="6">
        <v>2</v>
      </c>
      <c r="E7" s="6">
        <v>3</v>
      </c>
      <c r="F7" s="6">
        <v>4</v>
      </c>
      <c r="G7" s="6">
        <v>5</v>
      </c>
      <c r="H7" s="6">
        <v>6</v>
      </c>
      <c r="I7" s="6">
        <v>7</v>
      </c>
      <c r="J7" s="6">
        <v>8</v>
      </c>
      <c r="K7" s="6">
        <v>9</v>
      </c>
      <c r="L7" s="6">
        <v>10</v>
      </c>
      <c r="M7" s="6">
        <v>11</v>
      </c>
    </row>
    <row r="8" spans="1:13" ht="28.5" customHeight="1">
      <c r="A8" s="3">
        <v>1</v>
      </c>
      <c r="B8" s="36" t="s">
        <v>184</v>
      </c>
      <c r="C8" s="112">
        <v>7005</v>
      </c>
      <c r="D8" s="112">
        <v>13</v>
      </c>
      <c r="E8" s="112">
        <v>92030966</v>
      </c>
      <c r="F8" s="112">
        <v>88095400</v>
      </c>
      <c r="G8" s="112">
        <v>427</v>
      </c>
      <c r="H8" s="117">
        <v>178</v>
      </c>
      <c r="I8" s="112">
        <v>227</v>
      </c>
      <c r="J8" s="112">
        <v>22</v>
      </c>
      <c r="K8" s="110">
        <v>7</v>
      </c>
      <c r="L8" s="110">
        <v>3834721</v>
      </c>
      <c r="M8" s="110">
        <v>2929956</v>
      </c>
    </row>
    <row r="9" spans="1:13" ht="43.5" customHeight="1">
      <c r="A9" s="3">
        <v>2</v>
      </c>
      <c r="B9" s="36" t="s">
        <v>185</v>
      </c>
      <c r="C9" s="112">
        <v>6</v>
      </c>
      <c r="D9" s="112"/>
      <c r="E9" s="112">
        <v>28068</v>
      </c>
      <c r="F9" s="112">
        <v>21462</v>
      </c>
      <c r="G9" s="112">
        <v>2</v>
      </c>
      <c r="H9" s="117">
        <v>1</v>
      </c>
      <c r="I9" s="112">
        <v>1</v>
      </c>
      <c r="J9" s="112"/>
      <c r="K9" s="110"/>
      <c r="L9" s="110">
        <v>33797</v>
      </c>
      <c r="M9" s="110">
        <v>33797</v>
      </c>
    </row>
    <row r="10" spans="1:13" ht="81" customHeight="1">
      <c r="A10" s="3">
        <v>3</v>
      </c>
      <c r="B10" s="36" t="s">
        <v>186</v>
      </c>
      <c r="C10" s="112">
        <v>59726</v>
      </c>
      <c r="D10" s="112">
        <v>601</v>
      </c>
      <c r="E10" s="112">
        <v>388540319</v>
      </c>
      <c r="F10" s="112">
        <v>362224739</v>
      </c>
      <c r="G10" s="112">
        <v>6277</v>
      </c>
      <c r="H10" s="117">
        <v>214</v>
      </c>
      <c r="I10" s="112">
        <v>6023</v>
      </c>
      <c r="J10" s="112">
        <v>40</v>
      </c>
      <c r="K10" s="110">
        <v>146</v>
      </c>
      <c r="L10" s="110">
        <v>31836923</v>
      </c>
      <c r="M10" s="110">
        <v>29509094</v>
      </c>
    </row>
    <row r="11" spans="1:13" ht="78.75" customHeight="1">
      <c r="A11" s="3">
        <v>4</v>
      </c>
      <c r="B11" s="36" t="s">
        <v>187</v>
      </c>
      <c r="C11" s="112">
        <v>562</v>
      </c>
      <c r="D11" s="112"/>
      <c r="E11" s="112">
        <v>11145</v>
      </c>
      <c r="F11" s="112">
        <v>10135</v>
      </c>
      <c r="G11" s="112">
        <v>35</v>
      </c>
      <c r="H11" s="117">
        <v>3</v>
      </c>
      <c r="I11" s="112">
        <v>32</v>
      </c>
      <c r="J11" s="112"/>
      <c r="K11" s="110"/>
      <c r="L11" s="110">
        <v>12139</v>
      </c>
      <c r="M11" s="110">
        <v>12139</v>
      </c>
    </row>
    <row r="12" spans="1:13" ht="69" customHeight="1">
      <c r="A12" s="3">
        <v>5</v>
      </c>
      <c r="B12" s="36" t="s">
        <v>188</v>
      </c>
      <c r="C12" s="112">
        <v>10</v>
      </c>
      <c r="D12" s="112"/>
      <c r="E12" s="112">
        <v>204119</v>
      </c>
      <c r="F12" s="112">
        <v>45169</v>
      </c>
      <c r="G12" s="112">
        <v>5</v>
      </c>
      <c r="H12" s="117"/>
      <c r="I12" s="112">
        <v>4</v>
      </c>
      <c r="J12" s="112">
        <v>1</v>
      </c>
      <c r="K12" s="110"/>
      <c r="L12" s="110"/>
      <c r="M12" s="110"/>
    </row>
    <row r="13" spans="1:13" ht="27.75" customHeight="1">
      <c r="A13" s="3">
        <v>6</v>
      </c>
      <c r="B13" s="28" t="s">
        <v>189</v>
      </c>
      <c r="C13" s="110">
        <v>67309</v>
      </c>
      <c r="D13" s="110">
        <v>614</v>
      </c>
      <c r="E13" s="112">
        <v>480814617</v>
      </c>
      <c r="F13" s="112">
        <v>450396905</v>
      </c>
      <c r="G13" s="112">
        <v>6749</v>
      </c>
      <c r="H13" s="117">
        <v>397</v>
      </c>
      <c r="I13" s="112">
        <v>6289</v>
      </c>
      <c r="J13" s="112">
        <v>63</v>
      </c>
      <c r="K13" s="110">
        <v>154</v>
      </c>
      <c r="L13" s="110">
        <v>36188124</v>
      </c>
      <c r="M13" s="110">
        <v>32644648</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&amp;L631CE8BA&amp;CФорма № Зведений- 2-Ц, Підрозділ: Державна судова адміністрація України,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E52">
      <selection activeCell="I67" sqref="I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4.7109375" style="35" customWidth="1"/>
    <col min="15" max="15" width="15.28125" style="35" customWidth="1"/>
    <col min="16" max="16" width="11.57421875" style="35" customWidth="1"/>
    <col min="17" max="18" width="7.8515625" style="35" customWidth="1"/>
    <col min="19" max="16384" width="9.421875" style="35" customWidth="1"/>
  </cols>
  <sheetData>
    <row r="1" ht="6.75" customHeight="1"/>
    <row r="2" spans="1:18" ht="18.75">
      <c r="A2" s="238" t="s">
        <v>190</v>
      </c>
      <c r="B2" s="238"/>
      <c r="C2" s="238"/>
      <c r="D2" s="238"/>
      <c r="E2" s="238"/>
      <c r="F2" s="238"/>
      <c r="G2" s="238"/>
      <c r="H2" s="238"/>
      <c r="I2" s="238"/>
      <c r="J2" s="238"/>
      <c r="K2" s="238"/>
      <c r="L2" s="238"/>
      <c r="M2" s="238"/>
      <c r="N2" s="238"/>
      <c r="O2" s="238"/>
      <c r="P2" s="238"/>
      <c r="Q2" s="238"/>
      <c r="R2" s="238"/>
    </row>
    <row r="3" spans="1:16" ht="2.25" customHeight="1">
      <c r="A3" s="1"/>
      <c r="B3" s="1"/>
      <c r="C3" s="1"/>
      <c r="D3" s="1"/>
      <c r="E3" s="1"/>
      <c r="F3" s="1"/>
      <c r="G3" s="1"/>
      <c r="H3" s="1"/>
      <c r="I3" s="1"/>
      <c r="J3" s="1"/>
      <c r="K3" s="1"/>
      <c r="L3" s="1"/>
      <c r="M3" s="1"/>
      <c r="N3" s="1"/>
      <c r="O3" s="1"/>
      <c r="P3" s="1"/>
    </row>
    <row r="4" spans="1:18" ht="18" customHeight="1">
      <c r="A4" s="261" t="s">
        <v>218</v>
      </c>
      <c r="B4" s="245" t="s">
        <v>58</v>
      </c>
      <c r="C4" s="246"/>
      <c r="D4" s="263" t="s">
        <v>191</v>
      </c>
      <c r="E4" s="263" t="s">
        <v>192</v>
      </c>
      <c r="F4" s="266" t="s">
        <v>0</v>
      </c>
      <c r="G4" s="267"/>
      <c r="H4" s="267"/>
      <c r="I4" s="267"/>
      <c r="J4" s="267"/>
      <c r="K4" s="267"/>
      <c r="L4" s="268"/>
      <c r="M4" s="269" t="s">
        <v>193</v>
      </c>
      <c r="N4" s="271" t="s">
        <v>248</v>
      </c>
      <c r="O4" s="272"/>
      <c r="P4" s="273"/>
      <c r="Q4" s="274" t="s">
        <v>2</v>
      </c>
      <c r="R4" s="274"/>
    </row>
    <row r="5" spans="1:18" ht="17.25" customHeight="1">
      <c r="A5" s="261"/>
      <c r="B5" s="245"/>
      <c r="C5" s="246"/>
      <c r="D5" s="264"/>
      <c r="E5" s="264"/>
      <c r="F5" s="263" t="s">
        <v>68</v>
      </c>
      <c r="G5" s="276" t="s">
        <v>60</v>
      </c>
      <c r="H5" s="277"/>
      <c r="I5" s="277"/>
      <c r="J5" s="277"/>
      <c r="K5" s="277"/>
      <c r="L5" s="277"/>
      <c r="M5" s="270"/>
      <c r="N5" s="256" t="s">
        <v>194</v>
      </c>
      <c r="O5" s="256" t="s">
        <v>195</v>
      </c>
      <c r="P5" s="256" t="s">
        <v>196</v>
      </c>
      <c r="Q5" s="274"/>
      <c r="R5" s="274"/>
    </row>
    <row r="6" spans="1:18" ht="18.75" customHeight="1">
      <c r="A6" s="262"/>
      <c r="B6" s="246"/>
      <c r="C6" s="246"/>
      <c r="D6" s="264"/>
      <c r="E6" s="264"/>
      <c r="F6" s="275"/>
      <c r="G6" s="246" t="s">
        <v>197</v>
      </c>
      <c r="H6" s="259" t="s">
        <v>40</v>
      </c>
      <c r="I6" s="260"/>
      <c r="J6" s="246" t="s">
        <v>66</v>
      </c>
      <c r="K6" s="246" t="s">
        <v>198</v>
      </c>
      <c r="L6" s="246" t="s">
        <v>199</v>
      </c>
      <c r="M6" s="270"/>
      <c r="N6" s="257"/>
      <c r="O6" s="257"/>
      <c r="P6" s="257"/>
      <c r="Q6" s="274"/>
      <c r="R6" s="274"/>
    </row>
    <row r="7" spans="1:20" ht="86.25" customHeight="1">
      <c r="A7" s="262"/>
      <c r="B7" s="246"/>
      <c r="C7" s="246"/>
      <c r="D7" s="265"/>
      <c r="E7" s="265"/>
      <c r="F7" s="275"/>
      <c r="G7" s="246"/>
      <c r="H7" s="22" t="s">
        <v>249</v>
      </c>
      <c r="I7" s="22" t="s">
        <v>250</v>
      </c>
      <c r="J7" s="246"/>
      <c r="K7" s="246"/>
      <c r="L7" s="246"/>
      <c r="M7" s="270"/>
      <c r="N7" s="258"/>
      <c r="O7" s="258"/>
      <c r="P7" s="258"/>
      <c r="Q7" s="10" t="s">
        <v>68</v>
      </c>
      <c r="R7" s="95" t="s">
        <v>200</v>
      </c>
      <c r="S7" s="56"/>
      <c r="T7" s="55"/>
    </row>
    <row r="8" spans="1:20" ht="18" customHeight="1">
      <c r="A8" s="6" t="s">
        <v>61</v>
      </c>
      <c r="B8" s="245" t="s">
        <v>62</v>
      </c>
      <c r="C8" s="26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50" t="s">
        <v>251</v>
      </c>
      <c r="C9" s="251"/>
      <c r="D9" s="115">
        <v>9597</v>
      </c>
      <c r="E9" s="116">
        <v>32472</v>
      </c>
      <c r="F9" s="112">
        <v>29919</v>
      </c>
      <c r="G9" s="116">
        <v>24823</v>
      </c>
      <c r="H9" s="116">
        <v>2529</v>
      </c>
      <c r="I9" s="116">
        <v>22018</v>
      </c>
      <c r="J9" s="116">
        <v>179</v>
      </c>
      <c r="K9" s="116">
        <v>1193</v>
      </c>
      <c r="L9" s="116">
        <v>3714</v>
      </c>
      <c r="M9" s="112">
        <v>2187</v>
      </c>
      <c r="N9" s="112">
        <v>1077911901</v>
      </c>
      <c r="O9" s="112">
        <v>55969549</v>
      </c>
      <c r="P9" s="112">
        <v>86100</v>
      </c>
      <c r="Q9" s="112">
        <v>12150</v>
      </c>
      <c r="R9" s="112">
        <v>1486</v>
      </c>
      <c r="S9" s="57"/>
      <c r="T9" s="55"/>
    </row>
    <row r="10" spans="1:20" ht="18" customHeight="1">
      <c r="A10" s="3">
        <v>2</v>
      </c>
      <c r="B10" s="248" t="s">
        <v>60</v>
      </c>
      <c r="C10" s="5" t="s">
        <v>103</v>
      </c>
      <c r="D10" s="112">
        <v>65</v>
      </c>
      <c r="E10" s="112">
        <v>170</v>
      </c>
      <c r="F10" s="112">
        <v>178</v>
      </c>
      <c r="G10" s="112">
        <v>149</v>
      </c>
      <c r="H10" s="112">
        <v>41</v>
      </c>
      <c r="I10" s="112">
        <v>122</v>
      </c>
      <c r="J10" s="112">
        <v>3</v>
      </c>
      <c r="K10" s="112">
        <v>7</v>
      </c>
      <c r="L10" s="112">
        <v>18</v>
      </c>
      <c r="M10" s="112">
        <v>35</v>
      </c>
      <c r="N10" s="112">
        <v>1262182</v>
      </c>
      <c r="O10" s="112">
        <v>293310</v>
      </c>
      <c r="P10" s="112"/>
      <c r="Q10" s="112">
        <v>57</v>
      </c>
      <c r="R10" s="112">
        <v>1</v>
      </c>
      <c r="S10" s="58"/>
      <c r="T10" s="55"/>
    </row>
    <row r="11" spans="1:20" ht="18.75" customHeight="1">
      <c r="A11" s="3">
        <v>3</v>
      </c>
      <c r="B11" s="248"/>
      <c r="C11" s="5" t="s">
        <v>104</v>
      </c>
      <c r="D11" s="112">
        <v>67</v>
      </c>
      <c r="E11" s="112">
        <v>174</v>
      </c>
      <c r="F11" s="112">
        <v>151</v>
      </c>
      <c r="G11" s="112">
        <v>122</v>
      </c>
      <c r="H11" s="112">
        <v>11</v>
      </c>
      <c r="I11" s="112">
        <v>95</v>
      </c>
      <c r="J11" s="112">
        <v>2</v>
      </c>
      <c r="K11" s="112">
        <v>5</v>
      </c>
      <c r="L11" s="112">
        <v>22</v>
      </c>
      <c r="M11" s="112">
        <v>22</v>
      </c>
      <c r="N11" s="112">
        <v>3023507</v>
      </c>
      <c r="O11" s="112">
        <v>134708</v>
      </c>
      <c r="P11" s="112"/>
      <c r="Q11" s="112">
        <v>90</v>
      </c>
      <c r="R11" s="112">
        <v>9</v>
      </c>
      <c r="S11" s="56"/>
      <c r="T11" s="55"/>
    </row>
    <row r="12" spans="1:20" ht="26.25" customHeight="1">
      <c r="A12" s="3">
        <v>4</v>
      </c>
      <c r="B12" s="248"/>
      <c r="C12" s="91" t="s">
        <v>55</v>
      </c>
      <c r="D12" s="112">
        <v>7134</v>
      </c>
      <c r="E12" s="112">
        <v>24604</v>
      </c>
      <c r="F12" s="112">
        <v>23017</v>
      </c>
      <c r="G12" s="112">
        <v>19370</v>
      </c>
      <c r="H12" s="112">
        <v>1817</v>
      </c>
      <c r="I12" s="112">
        <v>17392</v>
      </c>
      <c r="J12" s="112">
        <v>115</v>
      </c>
      <c r="K12" s="112">
        <v>893</v>
      </c>
      <c r="L12" s="112">
        <v>2631</v>
      </c>
      <c r="M12" s="112">
        <v>1824</v>
      </c>
      <c r="N12" s="112">
        <v>702581771</v>
      </c>
      <c r="O12" s="112">
        <v>38423298</v>
      </c>
      <c r="P12" s="112">
        <v>81800</v>
      </c>
      <c r="Q12" s="112">
        <v>8721</v>
      </c>
      <c r="R12" s="112">
        <v>1116</v>
      </c>
      <c r="S12" s="56"/>
      <c r="T12" s="55"/>
    </row>
    <row r="13" spans="1:20" ht="19.5" customHeight="1">
      <c r="A13" s="3">
        <v>5</v>
      </c>
      <c r="B13" s="278" t="s">
        <v>53</v>
      </c>
      <c r="C13" s="278"/>
      <c r="D13" s="112">
        <v>565</v>
      </c>
      <c r="E13" s="112">
        <v>835</v>
      </c>
      <c r="F13" s="112">
        <v>811</v>
      </c>
      <c r="G13" s="112">
        <v>567</v>
      </c>
      <c r="H13" s="112">
        <v>69</v>
      </c>
      <c r="I13" s="112">
        <v>421</v>
      </c>
      <c r="J13" s="112">
        <v>10</v>
      </c>
      <c r="K13" s="112">
        <v>65</v>
      </c>
      <c r="L13" s="112">
        <v>168</v>
      </c>
      <c r="M13" s="112">
        <v>78</v>
      </c>
      <c r="N13" s="112">
        <v>5779627</v>
      </c>
      <c r="O13" s="112">
        <v>106620</v>
      </c>
      <c r="P13" s="112">
        <v>2800</v>
      </c>
      <c r="Q13" s="112">
        <v>589</v>
      </c>
      <c r="R13" s="112">
        <v>121</v>
      </c>
      <c r="S13" s="56"/>
      <c r="T13" s="55"/>
    </row>
    <row r="14" spans="1:20" ht="27.75" customHeight="1">
      <c r="A14" s="3">
        <v>6</v>
      </c>
      <c r="B14" s="278" t="s">
        <v>54</v>
      </c>
      <c r="C14" s="278"/>
      <c r="D14" s="112">
        <v>140</v>
      </c>
      <c r="E14" s="112">
        <v>188</v>
      </c>
      <c r="F14" s="112">
        <v>195</v>
      </c>
      <c r="G14" s="112">
        <v>157</v>
      </c>
      <c r="H14" s="112">
        <v>16</v>
      </c>
      <c r="I14" s="112">
        <v>107</v>
      </c>
      <c r="J14" s="112">
        <v>1</v>
      </c>
      <c r="K14" s="112">
        <v>9</v>
      </c>
      <c r="L14" s="112">
        <v>28</v>
      </c>
      <c r="M14" s="112">
        <v>51</v>
      </c>
      <c r="N14" s="112">
        <v>120097308</v>
      </c>
      <c r="O14" s="112">
        <v>52327</v>
      </c>
      <c r="P14" s="112">
        <v>5000</v>
      </c>
      <c r="Q14" s="112">
        <v>133</v>
      </c>
      <c r="R14" s="112">
        <v>25</v>
      </c>
      <c r="S14" s="56"/>
      <c r="T14" s="55"/>
    </row>
    <row r="15" spans="1:18" ht="18.75" customHeight="1">
      <c r="A15" s="3">
        <v>7</v>
      </c>
      <c r="B15" s="279" t="s">
        <v>47</v>
      </c>
      <c r="C15" s="280"/>
      <c r="D15" s="112">
        <v>238</v>
      </c>
      <c r="E15" s="112">
        <v>598</v>
      </c>
      <c r="F15" s="112">
        <v>560</v>
      </c>
      <c r="G15" s="112">
        <v>363</v>
      </c>
      <c r="H15" s="112">
        <v>56</v>
      </c>
      <c r="I15" s="112">
        <v>244</v>
      </c>
      <c r="J15" s="112">
        <v>5</v>
      </c>
      <c r="K15" s="112">
        <v>30</v>
      </c>
      <c r="L15" s="112">
        <v>161</v>
      </c>
      <c r="M15" s="112">
        <v>65</v>
      </c>
      <c r="N15" s="112">
        <v>9061915</v>
      </c>
      <c r="O15" s="112">
        <v>388015</v>
      </c>
      <c r="P15" s="112">
        <v>2000</v>
      </c>
      <c r="Q15" s="112">
        <v>276</v>
      </c>
      <c r="R15" s="112">
        <v>38</v>
      </c>
    </row>
    <row r="16" spans="1:18" ht="20.25" customHeight="1">
      <c r="A16" s="3">
        <v>8</v>
      </c>
      <c r="B16" s="255" t="s">
        <v>48</v>
      </c>
      <c r="C16" s="96" t="s">
        <v>49</v>
      </c>
      <c r="D16" s="112">
        <v>148</v>
      </c>
      <c r="E16" s="112">
        <v>372</v>
      </c>
      <c r="F16" s="112">
        <v>355</v>
      </c>
      <c r="G16" s="112">
        <v>211</v>
      </c>
      <c r="H16" s="112">
        <v>33</v>
      </c>
      <c r="I16" s="112">
        <v>139</v>
      </c>
      <c r="J16" s="112">
        <v>5</v>
      </c>
      <c r="K16" s="112">
        <v>18</v>
      </c>
      <c r="L16" s="112">
        <v>120</v>
      </c>
      <c r="M16" s="112">
        <v>38</v>
      </c>
      <c r="N16" s="112">
        <v>6165203</v>
      </c>
      <c r="O16" s="112">
        <v>353804</v>
      </c>
      <c r="P16" s="112">
        <v>2000</v>
      </c>
      <c r="Q16" s="112">
        <v>165</v>
      </c>
      <c r="R16" s="112">
        <v>17</v>
      </c>
    </row>
    <row r="17" spans="1:18" ht="21" customHeight="1">
      <c r="A17" s="3">
        <v>9</v>
      </c>
      <c r="B17" s="255"/>
      <c r="C17" s="96" t="s">
        <v>50</v>
      </c>
      <c r="D17" s="112">
        <v>23</v>
      </c>
      <c r="E17" s="112">
        <v>61</v>
      </c>
      <c r="F17" s="112">
        <v>46</v>
      </c>
      <c r="G17" s="112">
        <v>33</v>
      </c>
      <c r="H17" s="112">
        <v>9</v>
      </c>
      <c r="I17" s="112">
        <v>19</v>
      </c>
      <c r="J17" s="112"/>
      <c r="K17" s="112">
        <v>4</v>
      </c>
      <c r="L17" s="112">
        <v>9</v>
      </c>
      <c r="M17" s="112">
        <v>8</v>
      </c>
      <c r="N17" s="112"/>
      <c r="O17" s="112"/>
      <c r="P17" s="112"/>
      <c r="Q17" s="112">
        <v>38</v>
      </c>
      <c r="R17" s="112">
        <v>12</v>
      </c>
    </row>
    <row r="18" spans="1:18" ht="51.75" customHeight="1">
      <c r="A18" s="3">
        <v>10</v>
      </c>
      <c r="B18" s="255"/>
      <c r="C18" s="96" t="s">
        <v>51</v>
      </c>
      <c r="D18" s="112">
        <v>6</v>
      </c>
      <c r="E18" s="112">
        <v>9</v>
      </c>
      <c r="F18" s="112">
        <v>10</v>
      </c>
      <c r="G18" s="112">
        <v>8</v>
      </c>
      <c r="H18" s="112"/>
      <c r="I18" s="112">
        <v>3</v>
      </c>
      <c r="J18" s="112"/>
      <c r="K18" s="112"/>
      <c r="L18" s="112">
        <v>2</v>
      </c>
      <c r="M18" s="112">
        <v>5</v>
      </c>
      <c r="N18" s="112">
        <v>56962</v>
      </c>
      <c r="O18" s="112"/>
      <c r="P18" s="112"/>
      <c r="Q18" s="112">
        <v>5</v>
      </c>
      <c r="R18" s="112">
        <v>2</v>
      </c>
    </row>
    <row r="19" spans="1:18" ht="39.75" customHeight="1">
      <c r="A19" s="3">
        <v>11</v>
      </c>
      <c r="B19" s="255"/>
      <c r="C19" s="96" t="s">
        <v>52</v>
      </c>
      <c r="D19" s="112">
        <v>4</v>
      </c>
      <c r="E19" s="112">
        <v>2</v>
      </c>
      <c r="F19" s="112">
        <v>3</v>
      </c>
      <c r="G19" s="112">
        <v>2</v>
      </c>
      <c r="H19" s="112"/>
      <c r="I19" s="112">
        <v>1</v>
      </c>
      <c r="J19" s="112"/>
      <c r="K19" s="112"/>
      <c r="L19" s="112">
        <v>1</v>
      </c>
      <c r="M19" s="112"/>
      <c r="N19" s="112"/>
      <c r="O19" s="112"/>
      <c r="P19" s="112"/>
      <c r="Q19" s="112">
        <v>3</v>
      </c>
      <c r="R19" s="112">
        <v>1</v>
      </c>
    </row>
    <row r="20" spans="1:18" ht="28.5" customHeight="1">
      <c r="A20" s="3">
        <v>12</v>
      </c>
      <c r="B20" s="250" t="s">
        <v>252</v>
      </c>
      <c r="C20" s="250"/>
      <c r="D20" s="112">
        <v>201</v>
      </c>
      <c r="E20" s="112">
        <v>350</v>
      </c>
      <c r="F20" s="112">
        <v>306</v>
      </c>
      <c r="G20" s="112">
        <v>186</v>
      </c>
      <c r="H20" s="112">
        <v>32</v>
      </c>
      <c r="I20" s="112">
        <v>135</v>
      </c>
      <c r="J20" s="112">
        <v>7</v>
      </c>
      <c r="K20" s="112">
        <v>63</v>
      </c>
      <c r="L20" s="112">
        <v>50</v>
      </c>
      <c r="M20" s="112">
        <v>33</v>
      </c>
      <c r="N20" s="112">
        <v>202441001</v>
      </c>
      <c r="O20" s="112">
        <v>38175709</v>
      </c>
      <c r="P20" s="112"/>
      <c r="Q20" s="112">
        <v>245</v>
      </c>
      <c r="R20" s="112">
        <v>37</v>
      </c>
    </row>
    <row r="21" spans="1:18" ht="18" customHeight="1">
      <c r="A21" s="3">
        <v>13</v>
      </c>
      <c r="B21" s="248" t="s">
        <v>48</v>
      </c>
      <c r="C21" s="5" t="s">
        <v>105</v>
      </c>
      <c r="D21" s="112">
        <v>99</v>
      </c>
      <c r="E21" s="112">
        <v>215</v>
      </c>
      <c r="F21" s="112">
        <v>203</v>
      </c>
      <c r="G21" s="112">
        <v>122</v>
      </c>
      <c r="H21" s="112">
        <v>25</v>
      </c>
      <c r="I21" s="112">
        <v>85</v>
      </c>
      <c r="J21" s="112">
        <v>5</v>
      </c>
      <c r="K21" s="112">
        <v>53</v>
      </c>
      <c r="L21" s="112">
        <v>23</v>
      </c>
      <c r="M21" s="112">
        <v>18</v>
      </c>
      <c r="N21" s="112">
        <v>49924107</v>
      </c>
      <c r="O21" s="112">
        <v>38015944</v>
      </c>
      <c r="P21" s="112"/>
      <c r="Q21" s="112">
        <v>111</v>
      </c>
      <c r="R21" s="112">
        <v>17</v>
      </c>
    </row>
    <row r="22" spans="1:18" ht="19.5" customHeight="1">
      <c r="A22" s="3">
        <v>14</v>
      </c>
      <c r="B22" s="248"/>
      <c r="C22" s="5" t="s">
        <v>106</v>
      </c>
      <c r="D22" s="112"/>
      <c r="E22" s="112">
        <v>9</v>
      </c>
      <c r="F22" s="112">
        <v>2</v>
      </c>
      <c r="G22" s="112">
        <v>1</v>
      </c>
      <c r="H22" s="112">
        <v>1</v>
      </c>
      <c r="I22" s="112">
        <v>1</v>
      </c>
      <c r="J22" s="112"/>
      <c r="K22" s="112">
        <v>1</v>
      </c>
      <c r="L22" s="112"/>
      <c r="M22" s="112">
        <v>1</v>
      </c>
      <c r="N22" s="112">
        <v>4027700</v>
      </c>
      <c r="O22" s="112">
        <v>145000</v>
      </c>
      <c r="P22" s="112"/>
      <c r="Q22" s="112">
        <v>7</v>
      </c>
      <c r="R22" s="112">
        <v>2</v>
      </c>
    </row>
    <row r="23" spans="1:18" ht="42" customHeight="1">
      <c r="A23" s="3">
        <v>15</v>
      </c>
      <c r="B23" s="248"/>
      <c r="C23" s="5" t="s">
        <v>130</v>
      </c>
      <c r="D23" s="112">
        <v>38</v>
      </c>
      <c r="E23" s="112">
        <v>33</v>
      </c>
      <c r="F23" s="112">
        <v>29</v>
      </c>
      <c r="G23" s="112">
        <v>16</v>
      </c>
      <c r="H23" s="112">
        <v>1</v>
      </c>
      <c r="I23" s="112">
        <v>13</v>
      </c>
      <c r="J23" s="112">
        <v>1</v>
      </c>
      <c r="K23" s="112">
        <v>3</v>
      </c>
      <c r="L23" s="112">
        <v>9</v>
      </c>
      <c r="M23" s="112">
        <v>3</v>
      </c>
      <c r="N23" s="112">
        <v>117301439</v>
      </c>
      <c r="O23" s="112"/>
      <c r="P23" s="112"/>
      <c r="Q23" s="112">
        <v>42</v>
      </c>
      <c r="R23" s="112">
        <v>10</v>
      </c>
    </row>
    <row r="24" spans="1:18" ht="30" customHeight="1">
      <c r="A24" s="3">
        <v>16</v>
      </c>
      <c r="B24" s="248"/>
      <c r="C24" s="36" t="s">
        <v>56</v>
      </c>
      <c r="D24" s="112">
        <v>40</v>
      </c>
      <c r="E24" s="112">
        <v>60</v>
      </c>
      <c r="F24" s="112">
        <v>46</v>
      </c>
      <c r="G24" s="112">
        <v>29</v>
      </c>
      <c r="H24" s="112">
        <v>2</v>
      </c>
      <c r="I24" s="112">
        <v>21</v>
      </c>
      <c r="J24" s="112">
        <v>1</v>
      </c>
      <c r="K24" s="112">
        <v>4</v>
      </c>
      <c r="L24" s="112">
        <v>12</v>
      </c>
      <c r="M24" s="112">
        <v>5</v>
      </c>
      <c r="N24" s="112">
        <v>31155575</v>
      </c>
      <c r="O24" s="112"/>
      <c r="P24" s="112"/>
      <c r="Q24" s="112">
        <v>54</v>
      </c>
      <c r="R24" s="112">
        <v>4</v>
      </c>
    </row>
    <row r="25" spans="1:18" ht="28.5" customHeight="1">
      <c r="A25" s="3">
        <v>17</v>
      </c>
      <c r="B25" s="248"/>
      <c r="C25" s="36" t="s">
        <v>57</v>
      </c>
      <c r="D25" s="112">
        <v>2</v>
      </c>
      <c r="E25" s="112"/>
      <c r="F25" s="112">
        <v>1</v>
      </c>
      <c r="G25" s="112">
        <v>1</v>
      </c>
      <c r="H25" s="112"/>
      <c r="I25" s="112">
        <v>1</v>
      </c>
      <c r="J25" s="112"/>
      <c r="K25" s="112"/>
      <c r="L25" s="112"/>
      <c r="M25" s="112"/>
      <c r="N25" s="112"/>
      <c r="O25" s="112"/>
      <c r="P25" s="112"/>
      <c r="Q25" s="112">
        <v>1</v>
      </c>
      <c r="R25" s="112"/>
    </row>
    <row r="26" spans="1:18" s="39" customFormat="1" ht="24.75" customHeight="1">
      <c r="A26" s="3">
        <v>18</v>
      </c>
      <c r="B26" s="250" t="s">
        <v>253</v>
      </c>
      <c r="C26" s="250"/>
      <c r="D26" s="112">
        <v>61020</v>
      </c>
      <c r="E26" s="112">
        <v>210175</v>
      </c>
      <c r="F26" s="112">
        <v>205650</v>
      </c>
      <c r="G26" s="112">
        <v>179204</v>
      </c>
      <c r="H26" s="112">
        <v>117081</v>
      </c>
      <c r="I26" s="112">
        <v>165604</v>
      </c>
      <c r="J26" s="112">
        <v>2857</v>
      </c>
      <c r="K26" s="112">
        <v>4790</v>
      </c>
      <c r="L26" s="112">
        <v>18694</v>
      </c>
      <c r="M26" s="112">
        <v>17049</v>
      </c>
      <c r="N26" s="112">
        <v>57321110239</v>
      </c>
      <c r="O26" s="112">
        <v>18748132325</v>
      </c>
      <c r="P26" s="112">
        <v>13209056</v>
      </c>
      <c r="Q26" s="112">
        <v>65545</v>
      </c>
      <c r="R26" s="112">
        <v>4669</v>
      </c>
    </row>
    <row r="27" spans="1:18" ht="15" customHeight="1">
      <c r="A27" s="3">
        <v>19</v>
      </c>
      <c r="B27" s="248" t="s">
        <v>48</v>
      </c>
      <c r="C27" s="5" t="s">
        <v>107</v>
      </c>
      <c r="D27" s="112">
        <v>2426</v>
      </c>
      <c r="E27" s="112">
        <v>6171</v>
      </c>
      <c r="F27" s="112">
        <v>5830</v>
      </c>
      <c r="G27" s="112">
        <v>4429</v>
      </c>
      <c r="H27" s="112">
        <v>1247</v>
      </c>
      <c r="I27" s="112">
        <v>3477</v>
      </c>
      <c r="J27" s="112">
        <v>73</v>
      </c>
      <c r="K27" s="112">
        <v>278</v>
      </c>
      <c r="L27" s="112">
        <v>1044</v>
      </c>
      <c r="M27" s="112">
        <v>494</v>
      </c>
      <c r="N27" s="112">
        <v>422836078</v>
      </c>
      <c r="O27" s="112">
        <v>69231001</v>
      </c>
      <c r="P27" s="112">
        <v>158500</v>
      </c>
      <c r="Q27" s="112">
        <v>2767</v>
      </c>
      <c r="R27" s="112">
        <v>240</v>
      </c>
    </row>
    <row r="28" spans="1:18" ht="15" customHeight="1">
      <c r="A28" s="3">
        <v>20</v>
      </c>
      <c r="B28" s="253"/>
      <c r="C28" s="5" t="s">
        <v>108</v>
      </c>
      <c r="D28" s="112">
        <v>687</v>
      </c>
      <c r="E28" s="112">
        <v>1322</v>
      </c>
      <c r="F28" s="112">
        <v>1104</v>
      </c>
      <c r="G28" s="112">
        <v>729</v>
      </c>
      <c r="H28" s="112">
        <v>93</v>
      </c>
      <c r="I28" s="112">
        <v>389</v>
      </c>
      <c r="J28" s="112">
        <v>13</v>
      </c>
      <c r="K28" s="112">
        <v>66</v>
      </c>
      <c r="L28" s="112">
        <v>295</v>
      </c>
      <c r="M28" s="112">
        <v>172</v>
      </c>
      <c r="N28" s="112">
        <v>169760344</v>
      </c>
      <c r="O28" s="112">
        <v>1775799</v>
      </c>
      <c r="P28" s="112">
        <v>5000</v>
      </c>
      <c r="Q28" s="112">
        <v>905</v>
      </c>
      <c r="R28" s="112">
        <v>103</v>
      </c>
    </row>
    <row r="29" spans="1:18" ht="15" customHeight="1">
      <c r="A29" s="3">
        <v>21</v>
      </c>
      <c r="B29" s="253"/>
      <c r="C29" s="5" t="s">
        <v>109</v>
      </c>
      <c r="D29" s="112">
        <v>162</v>
      </c>
      <c r="E29" s="112">
        <v>370</v>
      </c>
      <c r="F29" s="112">
        <v>341</v>
      </c>
      <c r="G29" s="112">
        <v>244</v>
      </c>
      <c r="H29" s="112">
        <v>54</v>
      </c>
      <c r="I29" s="112">
        <v>200</v>
      </c>
      <c r="J29" s="112">
        <v>5</v>
      </c>
      <c r="K29" s="112">
        <v>29</v>
      </c>
      <c r="L29" s="112">
        <v>63</v>
      </c>
      <c r="M29" s="112">
        <v>30</v>
      </c>
      <c r="N29" s="112">
        <v>2930865</v>
      </c>
      <c r="O29" s="112">
        <v>355210</v>
      </c>
      <c r="P29" s="112"/>
      <c r="Q29" s="112">
        <v>191</v>
      </c>
      <c r="R29" s="112">
        <v>16</v>
      </c>
    </row>
    <row r="30" spans="1:18" ht="15" customHeight="1">
      <c r="A30" s="3">
        <v>22</v>
      </c>
      <c r="B30" s="253"/>
      <c r="C30" s="5" t="s">
        <v>110</v>
      </c>
      <c r="D30" s="112">
        <v>1829</v>
      </c>
      <c r="E30" s="112">
        <v>6521</v>
      </c>
      <c r="F30" s="112">
        <v>5033</v>
      </c>
      <c r="G30" s="112">
        <v>3645</v>
      </c>
      <c r="H30" s="112">
        <v>1038</v>
      </c>
      <c r="I30" s="112">
        <v>2646</v>
      </c>
      <c r="J30" s="112">
        <v>61</v>
      </c>
      <c r="K30" s="112">
        <v>269</v>
      </c>
      <c r="L30" s="112">
        <v>1054</v>
      </c>
      <c r="M30" s="112">
        <v>672</v>
      </c>
      <c r="N30" s="112">
        <v>97671300</v>
      </c>
      <c r="O30" s="112">
        <v>28034232</v>
      </c>
      <c r="P30" s="112">
        <v>49051</v>
      </c>
      <c r="Q30" s="112">
        <v>3317</v>
      </c>
      <c r="R30" s="112">
        <v>335</v>
      </c>
    </row>
    <row r="31" spans="1:18" ht="15" customHeight="1">
      <c r="A31" s="3">
        <v>23</v>
      </c>
      <c r="B31" s="253"/>
      <c r="C31" s="5" t="s">
        <v>111</v>
      </c>
      <c r="D31" s="112">
        <v>3740</v>
      </c>
      <c r="E31" s="112">
        <v>11588</v>
      </c>
      <c r="F31" s="112">
        <v>11224</v>
      </c>
      <c r="G31" s="112">
        <v>9698</v>
      </c>
      <c r="H31" s="112">
        <v>5382</v>
      </c>
      <c r="I31" s="112">
        <v>8853</v>
      </c>
      <c r="J31" s="112">
        <v>108</v>
      </c>
      <c r="K31" s="112">
        <v>405</v>
      </c>
      <c r="L31" s="112">
        <v>1012</v>
      </c>
      <c r="M31" s="112">
        <v>962</v>
      </c>
      <c r="N31" s="112">
        <v>195301623</v>
      </c>
      <c r="O31" s="112">
        <v>120392257</v>
      </c>
      <c r="P31" s="112">
        <v>333792</v>
      </c>
      <c r="Q31" s="112">
        <v>4104</v>
      </c>
      <c r="R31" s="112">
        <v>116</v>
      </c>
    </row>
    <row r="32" spans="1:18" ht="15" customHeight="1">
      <c r="A32" s="3">
        <v>24</v>
      </c>
      <c r="B32" s="253"/>
      <c r="C32" s="5" t="s">
        <v>112</v>
      </c>
      <c r="D32" s="112">
        <v>1854</v>
      </c>
      <c r="E32" s="112">
        <v>5270</v>
      </c>
      <c r="F32" s="112">
        <v>5143</v>
      </c>
      <c r="G32" s="112">
        <v>4452</v>
      </c>
      <c r="H32" s="112">
        <v>2024</v>
      </c>
      <c r="I32" s="112">
        <v>3897</v>
      </c>
      <c r="J32" s="112">
        <v>151</v>
      </c>
      <c r="K32" s="112">
        <v>155</v>
      </c>
      <c r="L32" s="112">
        <v>383</v>
      </c>
      <c r="M32" s="112">
        <v>513</v>
      </c>
      <c r="N32" s="112">
        <v>221507988</v>
      </c>
      <c r="O32" s="112">
        <v>189259933</v>
      </c>
      <c r="P32" s="112">
        <v>8705223</v>
      </c>
      <c r="Q32" s="112">
        <v>1981</v>
      </c>
      <c r="R32" s="112">
        <v>131</v>
      </c>
    </row>
    <row r="33" spans="1:18" ht="53.25" customHeight="1">
      <c r="A33" s="3">
        <v>25</v>
      </c>
      <c r="B33" s="253"/>
      <c r="C33" s="97" t="s">
        <v>254</v>
      </c>
      <c r="D33" s="112">
        <v>101</v>
      </c>
      <c r="E33" s="112">
        <v>492</v>
      </c>
      <c r="F33" s="112">
        <v>487</v>
      </c>
      <c r="G33" s="112">
        <v>410</v>
      </c>
      <c r="H33" s="112">
        <v>16</v>
      </c>
      <c r="I33" s="112">
        <v>385</v>
      </c>
      <c r="J33" s="112">
        <v>1</v>
      </c>
      <c r="K33" s="112">
        <v>9</v>
      </c>
      <c r="L33" s="112">
        <v>67</v>
      </c>
      <c r="M33" s="112">
        <v>104</v>
      </c>
      <c r="N33" s="112">
        <v>81398881</v>
      </c>
      <c r="O33" s="112">
        <v>9336444</v>
      </c>
      <c r="P33" s="112">
        <v>8405693</v>
      </c>
      <c r="Q33" s="112">
        <v>106</v>
      </c>
      <c r="R33" s="112">
        <v>5</v>
      </c>
    </row>
    <row r="34" spans="1:18" ht="15" customHeight="1">
      <c r="A34" s="3">
        <v>26</v>
      </c>
      <c r="B34" s="253"/>
      <c r="C34" s="36" t="s">
        <v>113</v>
      </c>
      <c r="D34" s="112">
        <v>46852</v>
      </c>
      <c r="E34" s="112">
        <v>170047</v>
      </c>
      <c r="F34" s="112">
        <v>169004</v>
      </c>
      <c r="G34" s="112">
        <v>149905</v>
      </c>
      <c r="H34" s="112">
        <v>104901</v>
      </c>
      <c r="I34" s="112">
        <v>141493</v>
      </c>
      <c r="J34" s="112">
        <v>2280</v>
      </c>
      <c r="K34" s="112">
        <v>3218</v>
      </c>
      <c r="L34" s="112">
        <v>13447</v>
      </c>
      <c r="M34" s="112">
        <v>13642</v>
      </c>
      <c r="N34" s="112">
        <v>54640219070</v>
      </c>
      <c r="O34" s="112">
        <v>17484945046</v>
      </c>
      <c r="P34" s="112">
        <v>3347889</v>
      </c>
      <c r="Q34" s="112">
        <v>47895</v>
      </c>
      <c r="R34" s="112">
        <v>3389</v>
      </c>
    </row>
    <row r="35" spans="1:18" ht="15" customHeight="1">
      <c r="A35" s="3">
        <v>27</v>
      </c>
      <c r="B35" s="253"/>
      <c r="C35" s="5" t="s">
        <v>3</v>
      </c>
      <c r="D35" s="112">
        <v>94</v>
      </c>
      <c r="E35" s="112">
        <v>169</v>
      </c>
      <c r="F35" s="112">
        <v>174</v>
      </c>
      <c r="G35" s="112">
        <v>123</v>
      </c>
      <c r="H35" s="112">
        <v>45</v>
      </c>
      <c r="I35" s="112">
        <v>91</v>
      </c>
      <c r="J35" s="112">
        <v>6</v>
      </c>
      <c r="K35" s="112">
        <v>12</v>
      </c>
      <c r="L35" s="112">
        <v>33</v>
      </c>
      <c r="M35" s="112">
        <v>25</v>
      </c>
      <c r="N35" s="112">
        <v>34029818</v>
      </c>
      <c r="O35" s="112">
        <v>5339235</v>
      </c>
      <c r="P35" s="112">
        <v>59000</v>
      </c>
      <c r="Q35" s="112">
        <v>89</v>
      </c>
      <c r="R35" s="112">
        <v>11</v>
      </c>
    </row>
    <row r="36" spans="1:18" ht="25.5" customHeight="1">
      <c r="A36" s="3">
        <v>28</v>
      </c>
      <c r="B36" s="249" t="s">
        <v>4</v>
      </c>
      <c r="C36" s="254"/>
      <c r="D36" s="112">
        <v>7240</v>
      </c>
      <c r="E36" s="112">
        <v>18815</v>
      </c>
      <c r="F36" s="112">
        <v>16816</v>
      </c>
      <c r="G36" s="112">
        <v>13437</v>
      </c>
      <c r="H36" s="112">
        <v>4042</v>
      </c>
      <c r="I36" s="112">
        <v>10926</v>
      </c>
      <c r="J36" s="112">
        <v>338</v>
      </c>
      <c r="K36" s="112">
        <v>956</v>
      </c>
      <c r="L36" s="112">
        <v>2056</v>
      </c>
      <c r="M36" s="112">
        <v>1887</v>
      </c>
      <c r="N36" s="112">
        <v>4558102860</v>
      </c>
      <c r="O36" s="112">
        <v>355286676</v>
      </c>
      <c r="P36" s="112">
        <v>56106629</v>
      </c>
      <c r="Q36" s="112">
        <v>9239</v>
      </c>
      <c r="R36" s="112">
        <v>913</v>
      </c>
    </row>
    <row r="37" spans="1:18" ht="15" customHeight="1">
      <c r="A37" s="3">
        <v>29</v>
      </c>
      <c r="B37" s="250" t="s">
        <v>255</v>
      </c>
      <c r="C37" s="251"/>
      <c r="D37" s="112">
        <v>6809</v>
      </c>
      <c r="E37" s="112">
        <v>17706</v>
      </c>
      <c r="F37" s="112">
        <v>15859</v>
      </c>
      <c r="G37" s="112">
        <v>12755</v>
      </c>
      <c r="H37" s="112">
        <v>3872</v>
      </c>
      <c r="I37" s="112">
        <v>10472</v>
      </c>
      <c r="J37" s="112">
        <v>319</v>
      </c>
      <c r="K37" s="112">
        <v>892</v>
      </c>
      <c r="L37" s="112">
        <v>1864</v>
      </c>
      <c r="M37" s="112">
        <v>1834</v>
      </c>
      <c r="N37" s="112">
        <v>4546630644</v>
      </c>
      <c r="O37" s="112">
        <v>351272914</v>
      </c>
      <c r="P37" s="112">
        <v>56077129</v>
      </c>
      <c r="Q37" s="112">
        <v>8656</v>
      </c>
      <c r="R37" s="112">
        <v>887</v>
      </c>
    </row>
    <row r="38" spans="1:18" ht="32.25" customHeight="1">
      <c r="A38" s="3">
        <v>30</v>
      </c>
      <c r="B38" s="253" t="s">
        <v>48</v>
      </c>
      <c r="C38" s="5" t="s">
        <v>235</v>
      </c>
      <c r="D38" s="112">
        <v>820</v>
      </c>
      <c r="E38" s="112">
        <v>2745</v>
      </c>
      <c r="F38" s="112">
        <v>2616</v>
      </c>
      <c r="G38" s="112">
        <v>2102</v>
      </c>
      <c r="H38" s="112">
        <v>556</v>
      </c>
      <c r="I38" s="112">
        <v>1952</v>
      </c>
      <c r="J38" s="112">
        <v>40</v>
      </c>
      <c r="K38" s="112">
        <v>139</v>
      </c>
      <c r="L38" s="112">
        <v>315</v>
      </c>
      <c r="M38" s="112">
        <v>247</v>
      </c>
      <c r="N38" s="112">
        <v>825005047</v>
      </c>
      <c r="O38" s="112">
        <v>63258308</v>
      </c>
      <c r="P38" s="112">
        <v>17059606</v>
      </c>
      <c r="Q38" s="112">
        <v>949</v>
      </c>
      <c r="R38" s="112">
        <v>120</v>
      </c>
    </row>
    <row r="39" spans="1:18" ht="52.5" customHeight="1">
      <c r="A39" s="3">
        <v>31</v>
      </c>
      <c r="B39" s="253"/>
      <c r="C39" s="5" t="s">
        <v>5</v>
      </c>
      <c r="D39" s="112">
        <v>350</v>
      </c>
      <c r="E39" s="112">
        <v>880</v>
      </c>
      <c r="F39" s="112">
        <v>829</v>
      </c>
      <c r="G39" s="112">
        <v>669</v>
      </c>
      <c r="H39" s="112">
        <v>94</v>
      </c>
      <c r="I39" s="112">
        <v>577</v>
      </c>
      <c r="J39" s="112">
        <v>9</v>
      </c>
      <c r="K39" s="112">
        <v>53</v>
      </c>
      <c r="L39" s="112">
        <v>96</v>
      </c>
      <c r="M39" s="112">
        <v>100</v>
      </c>
      <c r="N39" s="112">
        <v>158470556</v>
      </c>
      <c r="O39" s="112">
        <v>29270623</v>
      </c>
      <c r="P39" s="112">
        <v>16637981</v>
      </c>
      <c r="Q39" s="112">
        <v>401</v>
      </c>
      <c r="R39" s="112">
        <v>43</v>
      </c>
    </row>
    <row r="40" spans="1:18" ht="70.5" customHeight="1">
      <c r="A40" s="3">
        <v>32</v>
      </c>
      <c r="B40" s="253"/>
      <c r="C40" s="5" t="s">
        <v>234</v>
      </c>
      <c r="D40" s="112">
        <v>223</v>
      </c>
      <c r="E40" s="112">
        <v>456</v>
      </c>
      <c r="F40" s="112">
        <v>404</v>
      </c>
      <c r="G40" s="112">
        <v>281</v>
      </c>
      <c r="H40" s="112">
        <v>22</v>
      </c>
      <c r="I40" s="112">
        <v>157</v>
      </c>
      <c r="J40" s="112">
        <v>24</v>
      </c>
      <c r="K40" s="112">
        <v>16</v>
      </c>
      <c r="L40" s="112">
        <v>80</v>
      </c>
      <c r="M40" s="112">
        <v>52</v>
      </c>
      <c r="N40" s="112">
        <v>1718589133</v>
      </c>
      <c r="O40" s="112">
        <v>15872924</v>
      </c>
      <c r="P40" s="112">
        <v>11097545</v>
      </c>
      <c r="Q40" s="112">
        <v>275</v>
      </c>
      <c r="R40" s="112">
        <v>24</v>
      </c>
    </row>
    <row r="41" spans="1:18" ht="28.5" customHeight="1">
      <c r="A41" s="3">
        <v>33</v>
      </c>
      <c r="B41" s="253"/>
      <c r="C41" s="5" t="s">
        <v>117</v>
      </c>
      <c r="D41" s="112">
        <v>2635</v>
      </c>
      <c r="E41" s="112">
        <v>6153</v>
      </c>
      <c r="F41" s="112">
        <v>5392</v>
      </c>
      <c r="G41" s="112">
        <v>4392</v>
      </c>
      <c r="H41" s="112">
        <v>1565</v>
      </c>
      <c r="I41" s="112">
        <v>3737</v>
      </c>
      <c r="J41" s="112">
        <v>105</v>
      </c>
      <c r="K41" s="112">
        <v>316</v>
      </c>
      <c r="L41" s="112">
        <v>578</v>
      </c>
      <c r="M41" s="112">
        <v>872</v>
      </c>
      <c r="N41" s="112">
        <v>464936460</v>
      </c>
      <c r="O41" s="112">
        <v>127996562</v>
      </c>
      <c r="P41" s="112">
        <v>3093927</v>
      </c>
      <c r="Q41" s="112">
        <v>3396</v>
      </c>
      <c r="R41" s="112">
        <v>396</v>
      </c>
    </row>
    <row r="42" spans="1:18" ht="39.75" customHeight="1">
      <c r="A42" s="3">
        <v>34</v>
      </c>
      <c r="B42" s="253"/>
      <c r="C42" s="5" t="s">
        <v>118</v>
      </c>
      <c r="D42" s="112">
        <v>71</v>
      </c>
      <c r="E42" s="112">
        <v>484</v>
      </c>
      <c r="F42" s="112">
        <v>404</v>
      </c>
      <c r="G42" s="112">
        <v>353</v>
      </c>
      <c r="H42" s="112">
        <v>119</v>
      </c>
      <c r="I42" s="112">
        <v>338</v>
      </c>
      <c r="J42" s="112">
        <v>3</v>
      </c>
      <c r="K42" s="112">
        <v>14</v>
      </c>
      <c r="L42" s="112">
        <v>33</v>
      </c>
      <c r="M42" s="112">
        <v>39</v>
      </c>
      <c r="N42" s="112">
        <v>238941397</v>
      </c>
      <c r="O42" s="112">
        <v>3280392</v>
      </c>
      <c r="P42" s="112"/>
      <c r="Q42" s="112">
        <v>151</v>
      </c>
      <c r="R42" s="112">
        <v>7</v>
      </c>
    </row>
    <row r="43" spans="1:18" ht="27" customHeight="1">
      <c r="A43" s="3">
        <v>35</v>
      </c>
      <c r="B43" s="253"/>
      <c r="C43" s="5" t="s">
        <v>119</v>
      </c>
      <c r="D43" s="112">
        <v>39</v>
      </c>
      <c r="E43" s="112">
        <v>62</v>
      </c>
      <c r="F43" s="112">
        <v>60</v>
      </c>
      <c r="G43" s="112">
        <v>42</v>
      </c>
      <c r="H43" s="112">
        <v>9</v>
      </c>
      <c r="I43" s="112">
        <v>24</v>
      </c>
      <c r="J43" s="112">
        <v>2</v>
      </c>
      <c r="K43" s="112">
        <v>3</v>
      </c>
      <c r="L43" s="112">
        <v>13</v>
      </c>
      <c r="M43" s="112">
        <v>16</v>
      </c>
      <c r="N43" s="112">
        <v>16954280</v>
      </c>
      <c r="O43" s="112">
        <v>1079907</v>
      </c>
      <c r="P43" s="112">
        <v>50000</v>
      </c>
      <c r="Q43" s="112">
        <v>41</v>
      </c>
      <c r="R43" s="112">
        <v>4</v>
      </c>
    </row>
    <row r="44" spans="1:18" ht="31.5" customHeight="1">
      <c r="A44" s="3">
        <v>36</v>
      </c>
      <c r="B44" s="253"/>
      <c r="C44" s="5" t="s">
        <v>233</v>
      </c>
      <c r="D44" s="112">
        <v>1</v>
      </c>
      <c r="E44" s="112">
        <v>12</v>
      </c>
      <c r="F44" s="112">
        <v>10</v>
      </c>
      <c r="G44" s="112">
        <v>7</v>
      </c>
      <c r="H44" s="112"/>
      <c r="I44" s="112">
        <v>7</v>
      </c>
      <c r="J44" s="112"/>
      <c r="K44" s="112">
        <v>1</v>
      </c>
      <c r="L44" s="112">
        <v>2</v>
      </c>
      <c r="M44" s="112">
        <v>1</v>
      </c>
      <c r="N44" s="112">
        <v>39192</v>
      </c>
      <c r="O44" s="112">
        <v>24256</v>
      </c>
      <c r="P44" s="112"/>
      <c r="Q44" s="112">
        <v>3</v>
      </c>
      <c r="R44" s="112"/>
    </row>
    <row r="45" spans="1:18" ht="65.25" customHeight="1">
      <c r="A45" s="3">
        <v>37</v>
      </c>
      <c r="B45" s="253"/>
      <c r="C45" s="5" t="s">
        <v>232</v>
      </c>
      <c r="D45" s="112">
        <v>4</v>
      </c>
      <c r="E45" s="112">
        <v>11</v>
      </c>
      <c r="F45" s="112">
        <v>6</v>
      </c>
      <c r="G45" s="112">
        <v>5</v>
      </c>
      <c r="H45" s="112">
        <v>2</v>
      </c>
      <c r="I45" s="112">
        <v>2</v>
      </c>
      <c r="J45" s="112"/>
      <c r="K45" s="112">
        <v>1</v>
      </c>
      <c r="L45" s="112"/>
      <c r="M45" s="112"/>
      <c r="N45" s="112">
        <v>30861012</v>
      </c>
      <c r="O45" s="112"/>
      <c r="P45" s="112"/>
      <c r="Q45" s="112">
        <v>9</v>
      </c>
      <c r="R45" s="112">
        <v>1</v>
      </c>
    </row>
    <row r="46" spans="1:18" ht="15" customHeight="1">
      <c r="A46" s="3">
        <v>38</v>
      </c>
      <c r="B46" s="250" t="s">
        <v>120</v>
      </c>
      <c r="C46" s="251"/>
      <c r="D46" s="112">
        <v>9820</v>
      </c>
      <c r="E46" s="112">
        <v>70752</v>
      </c>
      <c r="F46" s="112">
        <v>66651</v>
      </c>
      <c r="G46" s="112">
        <v>61861</v>
      </c>
      <c r="H46" s="112">
        <v>2860</v>
      </c>
      <c r="I46" s="112">
        <v>59324</v>
      </c>
      <c r="J46" s="112">
        <v>172</v>
      </c>
      <c r="K46" s="112">
        <v>1093</v>
      </c>
      <c r="L46" s="112">
        <v>3505</v>
      </c>
      <c r="M46" s="112">
        <v>3027</v>
      </c>
      <c r="N46" s="112">
        <v>1467526217</v>
      </c>
      <c r="O46" s="112">
        <v>45633620</v>
      </c>
      <c r="P46" s="112"/>
      <c r="Q46" s="112">
        <v>13921</v>
      </c>
      <c r="R46" s="112">
        <v>799</v>
      </c>
    </row>
    <row r="47" spans="1:18" ht="25.5" customHeight="1">
      <c r="A47" s="3">
        <v>39</v>
      </c>
      <c r="B47" s="249" t="s">
        <v>6</v>
      </c>
      <c r="C47" s="249"/>
      <c r="D47" s="112">
        <v>834</v>
      </c>
      <c r="E47" s="112">
        <v>1697</v>
      </c>
      <c r="F47" s="112">
        <v>1548</v>
      </c>
      <c r="G47" s="112">
        <v>1053</v>
      </c>
      <c r="H47" s="112">
        <v>99</v>
      </c>
      <c r="I47" s="112">
        <v>414</v>
      </c>
      <c r="J47" s="112">
        <v>56</v>
      </c>
      <c r="K47" s="112">
        <v>71</v>
      </c>
      <c r="L47" s="112">
        <v>365</v>
      </c>
      <c r="M47" s="112">
        <v>172</v>
      </c>
      <c r="N47" s="112">
        <v>36225361</v>
      </c>
      <c r="O47" s="112">
        <v>3553815</v>
      </c>
      <c r="P47" s="112">
        <v>3306433</v>
      </c>
      <c r="Q47" s="112">
        <v>983</v>
      </c>
      <c r="R47" s="112">
        <v>44</v>
      </c>
    </row>
    <row r="48" spans="1:18" ht="25.5" customHeight="1">
      <c r="A48" s="3">
        <v>40</v>
      </c>
      <c r="B48" s="250" t="s">
        <v>256</v>
      </c>
      <c r="C48" s="251"/>
      <c r="D48" s="112">
        <v>750</v>
      </c>
      <c r="E48" s="112">
        <v>1487</v>
      </c>
      <c r="F48" s="112">
        <v>1347</v>
      </c>
      <c r="G48" s="112">
        <v>925</v>
      </c>
      <c r="H48" s="112">
        <v>86</v>
      </c>
      <c r="I48" s="112">
        <v>360</v>
      </c>
      <c r="J48" s="112">
        <v>49</v>
      </c>
      <c r="K48" s="112">
        <v>59</v>
      </c>
      <c r="L48" s="112">
        <v>311</v>
      </c>
      <c r="M48" s="112">
        <v>158</v>
      </c>
      <c r="N48" s="112">
        <v>30714869</v>
      </c>
      <c r="O48" s="112">
        <v>3413122</v>
      </c>
      <c r="P48" s="112">
        <v>3296233</v>
      </c>
      <c r="Q48" s="112">
        <v>890</v>
      </c>
      <c r="R48" s="112">
        <v>36</v>
      </c>
    </row>
    <row r="49" spans="1:18" ht="15" customHeight="1">
      <c r="A49" s="3">
        <v>41</v>
      </c>
      <c r="B49" s="252" t="s">
        <v>257</v>
      </c>
      <c r="C49" s="251"/>
      <c r="D49" s="112">
        <v>111</v>
      </c>
      <c r="E49" s="112">
        <v>218</v>
      </c>
      <c r="F49" s="112">
        <v>181</v>
      </c>
      <c r="G49" s="112">
        <v>119</v>
      </c>
      <c r="H49" s="112">
        <v>7</v>
      </c>
      <c r="I49" s="112">
        <v>53</v>
      </c>
      <c r="J49" s="112">
        <v>7</v>
      </c>
      <c r="K49" s="112">
        <v>13</v>
      </c>
      <c r="L49" s="112">
        <v>41</v>
      </c>
      <c r="M49" s="112">
        <v>30</v>
      </c>
      <c r="N49" s="112">
        <v>3573278</v>
      </c>
      <c r="O49" s="112">
        <v>98061</v>
      </c>
      <c r="P49" s="112">
        <v>88701</v>
      </c>
      <c r="Q49" s="112">
        <v>148</v>
      </c>
      <c r="R49" s="112">
        <v>5</v>
      </c>
    </row>
    <row r="50" spans="1:18" ht="23.25" customHeight="1">
      <c r="A50" s="3">
        <v>42</v>
      </c>
      <c r="B50" s="250" t="s">
        <v>258</v>
      </c>
      <c r="C50" s="251"/>
      <c r="D50" s="112">
        <v>9587</v>
      </c>
      <c r="E50" s="112">
        <v>30546</v>
      </c>
      <c r="F50" s="112">
        <v>29407</v>
      </c>
      <c r="G50" s="112">
        <v>24515</v>
      </c>
      <c r="H50" s="112">
        <v>13324</v>
      </c>
      <c r="I50" s="112">
        <v>21884</v>
      </c>
      <c r="J50" s="112">
        <v>97</v>
      </c>
      <c r="K50" s="112">
        <v>675</v>
      </c>
      <c r="L50" s="112">
        <v>4116</v>
      </c>
      <c r="M50" s="112">
        <v>2359</v>
      </c>
      <c r="N50" s="112">
        <v>43521091</v>
      </c>
      <c r="O50" s="112">
        <v>23783409</v>
      </c>
      <c r="P50" s="112">
        <v>720223</v>
      </c>
      <c r="Q50" s="112">
        <v>10726</v>
      </c>
      <c r="R50" s="112">
        <v>838</v>
      </c>
    </row>
    <row r="51" spans="1:18" ht="15" customHeight="1">
      <c r="A51" s="3">
        <v>43</v>
      </c>
      <c r="B51" s="248" t="s">
        <v>48</v>
      </c>
      <c r="C51" s="5" t="s">
        <v>121</v>
      </c>
      <c r="D51" s="112">
        <v>1275</v>
      </c>
      <c r="E51" s="112">
        <v>2482</v>
      </c>
      <c r="F51" s="112">
        <v>2395</v>
      </c>
      <c r="G51" s="112">
        <v>1761</v>
      </c>
      <c r="H51" s="112">
        <v>592</v>
      </c>
      <c r="I51" s="112">
        <v>1231</v>
      </c>
      <c r="J51" s="112">
        <v>16</v>
      </c>
      <c r="K51" s="112">
        <v>70</v>
      </c>
      <c r="L51" s="112">
        <v>547</v>
      </c>
      <c r="M51" s="112">
        <v>293</v>
      </c>
      <c r="N51" s="112">
        <v>1140257</v>
      </c>
      <c r="O51" s="112">
        <v>197229</v>
      </c>
      <c r="P51" s="112">
        <v>1750</v>
      </c>
      <c r="Q51" s="112">
        <v>1362</v>
      </c>
      <c r="R51" s="112">
        <v>187</v>
      </c>
    </row>
    <row r="52" spans="1:18" ht="24" customHeight="1">
      <c r="A52" s="3">
        <v>44</v>
      </c>
      <c r="B52" s="248"/>
      <c r="C52" s="5" t="s">
        <v>122</v>
      </c>
      <c r="D52" s="112">
        <v>1127</v>
      </c>
      <c r="E52" s="112">
        <v>2584</v>
      </c>
      <c r="F52" s="112">
        <v>2658</v>
      </c>
      <c r="G52" s="112">
        <v>2338</v>
      </c>
      <c r="H52" s="112">
        <v>1501</v>
      </c>
      <c r="I52" s="112">
        <v>2154</v>
      </c>
      <c r="J52" s="112">
        <v>13</v>
      </c>
      <c r="K52" s="112">
        <v>81</v>
      </c>
      <c r="L52" s="112">
        <v>224</v>
      </c>
      <c r="M52" s="112">
        <v>188</v>
      </c>
      <c r="N52" s="112">
        <v>16008302</v>
      </c>
      <c r="O52" s="112">
        <v>13403676</v>
      </c>
      <c r="P52" s="112">
        <v>586973</v>
      </c>
      <c r="Q52" s="112">
        <v>1053</v>
      </c>
      <c r="R52" s="112">
        <v>18</v>
      </c>
    </row>
    <row r="53" spans="1:18" s="39" customFormat="1" ht="37.5" customHeight="1">
      <c r="A53" s="3">
        <v>45</v>
      </c>
      <c r="B53" s="248"/>
      <c r="C53" s="92" t="s">
        <v>123</v>
      </c>
      <c r="D53" s="112">
        <v>3727</v>
      </c>
      <c r="E53" s="112">
        <v>18496</v>
      </c>
      <c r="F53" s="112">
        <v>17665</v>
      </c>
      <c r="G53" s="112">
        <v>15447</v>
      </c>
      <c r="H53" s="112">
        <v>9899</v>
      </c>
      <c r="I53" s="112">
        <v>14580</v>
      </c>
      <c r="J53" s="112">
        <v>25</v>
      </c>
      <c r="K53" s="112">
        <v>208</v>
      </c>
      <c r="L53" s="112">
        <v>1984</v>
      </c>
      <c r="M53" s="112">
        <v>1273</v>
      </c>
      <c r="N53" s="112">
        <v>1040834</v>
      </c>
      <c r="O53" s="112">
        <v>575211</v>
      </c>
      <c r="P53" s="112"/>
      <c r="Q53" s="112">
        <v>4558</v>
      </c>
      <c r="R53" s="112">
        <v>164</v>
      </c>
    </row>
    <row r="54" spans="1:18" ht="26.25" customHeight="1">
      <c r="A54" s="3">
        <v>46</v>
      </c>
      <c r="B54" s="250" t="s">
        <v>124</v>
      </c>
      <c r="C54" s="251"/>
      <c r="D54" s="112">
        <v>5145</v>
      </c>
      <c r="E54" s="112">
        <v>12227</v>
      </c>
      <c r="F54" s="112">
        <v>10809</v>
      </c>
      <c r="G54" s="112">
        <v>7892</v>
      </c>
      <c r="H54" s="112">
        <v>1086</v>
      </c>
      <c r="I54" s="112">
        <v>6000</v>
      </c>
      <c r="J54" s="112">
        <v>98</v>
      </c>
      <c r="K54" s="112">
        <v>496</v>
      </c>
      <c r="L54" s="112">
        <v>2319</v>
      </c>
      <c r="M54" s="112">
        <v>1266</v>
      </c>
      <c r="N54" s="112">
        <v>107619409</v>
      </c>
      <c r="O54" s="112">
        <v>8097826</v>
      </c>
      <c r="P54" s="112">
        <v>55550</v>
      </c>
      <c r="Q54" s="112">
        <v>6563</v>
      </c>
      <c r="R54" s="112">
        <v>955</v>
      </c>
    </row>
    <row r="55" spans="1:18" ht="24.75" customHeight="1">
      <c r="A55" s="3">
        <v>47</v>
      </c>
      <c r="B55" s="250" t="s">
        <v>259</v>
      </c>
      <c r="C55" s="251"/>
      <c r="D55" s="112">
        <v>28042</v>
      </c>
      <c r="E55" s="112">
        <v>204102</v>
      </c>
      <c r="F55" s="112">
        <v>198031</v>
      </c>
      <c r="G55" s="112">
        <v>173243</v>
      </c>
      <c r="H55" s="112">
        <v>46589</v>
      </c>
      <c r="I55" s="112">
        <v>169702</v>
      </c>
      <c r="J55" s="112">
        <v>910</v>
      </c>
      <c r="K55" s="112">
        <v>2397</v>
      </c>
      <c r="L55" s="112">
        <v>21432</v>
      </c>
      <c r="M55" s="112">
        <v>9324</v>
      </c>
      <c r="N55" s="112">
        <v>2044310647</v>
      </c>
      <c r="O55" s="112">
        <v>63786700</v>
      </c>
      <c r="P55" s="112">
        <v>284454</v>
      </c>
      <c r="Q55" s="112">
        <v>34113</v>
      </c>
      <c r="R55" s="112">
        <v>2908</v>
      </c>
    </row>
    <row r="56" spans="1:18" ht="15" customHeight="1">
      <c r="A56" s="3">
        <v>48</v>
      </c>
      <c r="B56" s="248" t="s">
        <v>48</v>
      </c>
      <c r="C56" s="5" t="s">
        <v>125</v>
      </c>
      <c r="D56" s="112">
        <v>12415</v>
      </c>
      <c r="E56" s="112">
        <v>108931</v>
      </c>
      <c r="F56" s="112">
        <v>106057</v>
      </c>
      <c r="G56" s="112">
        <v>94361</v>
      </c>
      <c r="H56" s="112">
        <v>25656</v>
      </c>
      <c r="I56" s="112">
        <v>94048</v>
      </c>
      <c r="J56" s="112">
        <v>379</v>
      </c>
      <c r="K56" s="112">
        <v>667</v>
      </c>
      <c r="L56" s="112">
        <v>10628</v>
      </c>
      <c r="M56" s="112">
        <v>3351</v>
      </c>
      <c r="N56" s="112">
        <v>41277260</v>
      </c>
      <c r="O56" s="112">
        <v>3256772</v>
      </c>
      <c r="P56" s="112">
        <v>6102</v>
      </c>
      <c r="Q56" s="112">
        <v>15289</v>
      </c>
      <c r="R56" s="112">
        <v>1641</v>
      </c>
    </row>
    <row r="57" spans="1:18" ht="15" customHeight="1">
      <c r="A57" s="3">
        <v>49</v>
      </c>
      <c r="B57" s="248"/>
      <c r="C57" s="5" t="s">
        <v>126</v>
      </c>
      <c r="D57" s="112">
        <v>7605</v>
      </c>
      <c r="E57" s="112">
        <v>66014</v>
      </c>
      <c r="F57" s="112">
        <v>64711</v>
      </c>
      <c r="G57" s="112">
        <v>57236</v>
      </c>
      <c r="H57" s="112">
        <v>14474</v>
      </c>
      <c r="I57" s="112">
        <v>55962</v>
      </c>
      <c r="J57" s="112">
        <v>158</v>
      </c>
      <c r="K57" s="112">
        <v>473</v>
      </c>
      <c r="L57" s="112">
        <v>6818</v>
      </c>
      <c r="M57" s="112">
        <v>3635</v>
      </c>
      <c r="N57" s="112">
        <v>58749521</v>
      </c>
      <c r="O57" s="112">
        <v>14559576</v>
      </c>
      <c r="P57" s="112">
        <v>5000</v>
      </c>
      <c r="Q57" s="112">
        <v>8908</v>
      </c>
      <c r="R57" s="112">
        <v>330</v>
      </c>
    </row>
    <row r="58" spans="1:18" ht="22.5" customHeight="1">
      <c r="A58" s="3">
        <v>50</v>
      </c>
      <c r="B58" s="248"/>
      <c r="C58" s="5" t="s">
        <v>127</v>
      </c>
      <c r="D58" s="112">
        <v>344</v>
      </c>
      <c r="E58" s="112">
        <v>1374</v>
      </c>
      <c r="F58" s="112">
        <v>1261</v>
      </c>
      <c r="G58" s="112">
        <v>965</v>
      </c>
      <c r="H58" s="112">
        <v>133</v>
      </c>
      <c r="I58" s="112">
        <v>907</v>
      </c>
      <c r="J58" s="112">
        <v>22</v>
      </c>
      <c r="K58" s="112">
        <v>18</v>
      </c>
      <c r="L58" s="112">
        <v>255</v>
      </c>
      <c r="M58" s="112">
        <v>111</v>
      </c>
      <c r="N58" s="112">
        <v>3250</v>
      </c>
      <c r="O58" s="112">
        <v>20373</v>
      </c>
      <c r="P58" s="112"/>
      <c r="Q58" s="112">
        <v>457</v>
      </c>
      <c r="R58" s="112">
        <v>93</v>
      </c>
    </row>
    <row r="59" spans="1:18" ht="13.5" customHeight="1">
      <c r="A59" s="3">
        <v>51</v>
      </c>
      <c r="B59" s="248"/>
      <c r="C59" s="5" t="s">
        <v>128</v>
      </c>
      <c r="D59" s="112">
        <v>1996</v>
      </c>
      <c r="E59" s="112">
        <v>9681</v>
      </c>
      <c r="F59" s="112">
        <v>9179</v>
      </c>
      <c r="G59" s="112">
        <v>8156</v>
      </c>
      <c r="H59" s="112">
        <v>3642</v>
      </c>
      <c r="I59" s="112">
        <v>7559</v>
      </c>
      <c r="J59" s="112">
        <v>118</v>
      </c>
      <c r="K59" s="112">
        <v>65</v>
      </c>
      <c r="L59" s="112">
        <v>837</v>
      </c>
      <c r="M59" s="112">
        <v>782</v>
      </c>
      <c r="N59" s="112">
        <v>292737</v>
      </c>
      <c r="O59" s="112">
        <v>408004</v>
      </c>
      <c r="P59" s="112">
        <v>1000</v>
      </c>
      <c r="Q59" s="112">
        <v>2498</v>
      </c>
      <c r="R59" s="112">
        <v>65</v>
      </c>
    </row>
    <row r="60" spans="1:18" ht="26.25" customHeight="1">
      <c r="A60" s="3">
        <v>52</v>
      </c>
      <c r="B60" s="250" t="s">
        <v>260</v>
      </c>
      <c r="C60" s="251"/>
      <c r="D60" s="112">
        <v>4407</v>
      </c>
      <c r="E60" s="112">
        <v>14970</v>
      </c>
      <c r="F60" s="112">
        <v>14745</v>
      </c>
      <c r="G60" s="112">
        <v>11622</v>
      </c>
      <c r="H60" s="112">
        <v>2711</v>
      </c>
      <c r="I60" s="112">
        <v>9099</v>
      </c>
      <c r="J60" s="112">
        <v>139</v>
      </c>
      <c r="K60" s="112">
        <v>1111</v>
      </c>
      <c r="L60" s="112">
        <v>1857</v>
      </c>
      <c r="M60" s="112">
        <v>1188</v>
      </c>
      <c r="N60" s="112">
        <v>329280967</v>
      </c>
      <c r="O60" s="112">
        <v>181395977</v>
      </c>
      <c r="P60" s="112">
        <v>3371033</v>
      </c>
      <c r="Q60" s="112">
        <v>4632</v>
      </c>
      <c r="R60" s="112">
        <v>219</v>
      </c>
    </row>
    <row r="61" spans="1:18" ht="13.5" customHeight="1">
      <c r="A61" s="3">
        <v>53</v>
      </c>
      <c r="B61" s="248" t="s">
        <v>48</v>
      </c>
      <c r="C61" s="5" t="s">
        <v>129</v>
      </c>
      <c r="D61" s="112">
        <v>813</v>
      </c>
      <c r="E61" s="112">
        <v>2283</v>
      </c>
      <c r="F61" s="112">
        <v>2029</v>
      </c>
      <c r="G61" s="112">
        <v>1552</v>
      </c>
      <c r="H61" s="112">
        <v>54</v>
      </c>
      <c r="I61" s="112">
        <v>848</v>
      </c>
      <c r="J61" s="112">
        <v>33</v>
      </c>
      <c r="K61" s="112">
        <v>155</v>
      </c>
      <c r="L61" s="112">
        <v>283</v>
      </c>
      <c r="M61" s="112">
        <v>269</v>
      </c>
      <c r="N61" s="112">
        <v>21859876</v>
      </c>
      <c r="O61" s="112">
        <v>13564755</v>
      </c>
      <c r="P61" s="112">
        <v>616031</v>
      </c>
      <c r="Q61" s="112">
        <v>1067</v>
      </c>
      <c r="R61" s="112">
        <v>54</v>
      </c>
    </row>
    <row r="62" spans="1:18" ht="12.75" customHeight="1">
      <c r="A62" s="3">
        <v>54</v>
      </c>
      <c r="B62" s="248"/>
      <c r="C62" s="5" t="s">
        <v>63</v>
      </c>
      <c r="D62" s="112">
        <v>1659</v>
      </c>
      <c r="E62" s="112">
        <v>7731</v>
      </c>
      <c r="F62" s="112">
        <v>7735</v>
      </c>
      <c r="G62" s="112">
        <v>6270</v>
      </c>
      <c r="H62" s="112">
        <v>1808</v>
      </c>
      <c r="I62" s="112">
        <v>5576</v>
      </c>
      <c r="J62" s="112">
        <v>55</v>
      </c>
      <c r="K62" s="112">
        <v>595</v>
      </c>
      <c r="L62" s="112">
        <v>811</v>
      </c>
      <c r="M62" s="112">
        <v>486</v>
      </c>
      <c r="N62" s="112">
        <v>193488742</v>
      </c>
      <c r="O62" s="112">
        <v>121332910</v>
      </c>
      <c r="P62" s="112">
        <v>1126246</v>
      </c>
      <c r="Q62" s="112">
        <v>1655</v>
      </c>
      <c r="R62" s="112">
        <v>55</v>
      </c>
    </row>
    <row r="63" spans="1:18" ht="49.5" customHeight="1">
      <c r="A63" s="3">
        <v>55</v>
      </c>
      <c r="B63" s="248"/>
      <c r="C63" s="5" t="s">
        <v>201</v>
      </c>
      <c r="D63" s="112">
        <v>113</v>
      </c>
      <c r="E63" s="112">
        <v>301</v>
      </c>
      <c r="F63" s="112">
        <v>283</v>
      </c>
      <c r="G63" s="112">
        <v>231</v>
      </c>
      <c r="H63" s="112">
        <v>74</v>
      </c>
      <c r="I63" s="112">
        <v>162</v>
      </c>
      <c r="J63" s="112">
        <v>2</v>
      </c>
      <c r="K63" s="112">
        <v>16</v>
      </c>
      <c r="L63" s="112">
        <v>34</v>
      </c>
      <c r="M63" s="112">
        <v>33</v>
      </c>
      <c r="N63" s="112">
        <v>16825505</v>
      </c>
      <c r="O63" s="112">
        <v>4089214</v>
      </c>
      <c r="P63" s="112">
        <v>163600</v>
      </c>
      <c r="Q63" s="112">
        <v>131</v>
      </c>
      <c r="R63" s="112">
        <v>17</v>
      </c>
    </row>
    <row r="64" spans="1:18" ht="26.25" customHeight="1">
      <c r="A64" s="3">
        <v>56</v>
      </c>
      <c r="B64" s="249" t="s">
        <v>64</v>
      </c>
      <c r="C64" s="249"/>
      <c r="D64" s="112">
        <v>2425</v>
      </c>
      <c r="E64" s="112">
        <v>5050</v>
      </c>
      <c r="F64" s="112">
        <v>4903</v>
      </c>
      <c r="G64" s="112">
        <v>3492</v>
      </c>
      <c r="H64" s="112">
        <v>983</v>
      </c>
      <c r="I64" s="112">
        <v>2105</v>
      </c>
      <c r="J64" s="112">
        <v>77</v>
      </c>
      <c r="K64" s="112">
        <v>187</v>
      </c>
      <c r="L64" s="112">
        <v>1144</v>
      </c>
      <c r="M64" s="112">
        <v>526</v>
      </c>
      <c r="N64" s="112">
        <v>256107105</v>
      </c>
      <c r="O64" s="112">
        <v>99983804</v>
      </c>
      <c r="P64" s="112">
        <v>414627</v>
      </c>
      <c r="Q64" s="112">
        <v>2572</v>
      </c>
      <c r="R64" s="112">
        <v>215</v>
      </c>
    </row>
    <row r="65" spans="1:18" ht="22.5" customHeight="1">
      <c r="A65" s="3">
        <v>57</v>
      </c>
      <c r="B65" s="249" t="s">
        <v>7</v>
      </c>
      <c r="C65" s="249"/>
      <c r="D65" s="112">
        <v>1057</v>
      </c>
      <c r="E65" s="112">
        <v>5341</v>
      </c>
      <c r="F65" s="112">
        <v>4954</v>
      </c>
      <c r="G65" s="112">
        <v>4245</v>
      </c>
      <c r="H65" s="112">
        <v>1053</v>
      </c>
      <c r="I65" s="112">
        <v>3871</v>
      </c>
      <c r="J65" s="112">
        <v>45</v>
      </c>
      <c r="K65" s="112">
        <v>101</v>
      </c>
      <c r="L65" s="112">
        <v>561</v>
      </c>
      <c r="M65" s="112">
        <v>356</v>
      </c>
      <c r="N65" s="112">
        <v>2161318</v>
      </c>
      <c r="O65" s="112">
        <v>149245</v>
      </c>
      <c r="P65" s="112"/>
      <c r="Q65" s="112">
        <v>1444</v>
      </c>
      <c r="R65" s="112">
        <v>44</v>
      </c>
    </row>
    <row r="66" spans="1:18" ht="13.5" customHeight="1">
      <c r="A66" s="3">
        <v>58</v>
      </c>
      <c r="B66" s="249" t="s">
        <v>202</v>
      </c>
      <c r="C66" s="249"/>
      <c r="D66" s="112">
        <v>1001</v>
      </c>
      <c r="E66" s="112">
        <v>2891</v>
      </c>
      <c r="F66" s="112">
        <v>2658</v>
      </c>
      <c r="G66" s="112">
        <v>1972</v>
      </c>
      <c r="H66" s="112">
        <v>392</v>
      </c>
      <c r="I66" s="112">
        <v>1305</v>
      </c>
      <c r="J66" s="112">
        <v>41</v>
      </c>
      <c r="K66" s="112">
        <v>173</v>
      </c>
      <c r="L66" s="112">
        <v>468</v>
      </c>
      <c r="M66" s="112">
        <v>252</v>
      </c>
      <c r="N66" s="112">
        <v>64162262</v>
      </c>
      <c r="O66" s="112">
        <v>47357385</v>
      </c>
      <c r="P66" s="112">
        <v>211230</v>
      </c>
      <c r="Q66" s="112">
        <v>1234</v>
      </c>
      <c r="R66" s="112">
        <v>75</v>
      </c>
    </row>
    <row r="67" spans="1:18" s="39" customFormat="1" ht="26.25" customHeight="1">
      <c r="A67" s="3">
        <v>59</v>
      </c>
      <c r="B67" s="249" t="s">
        <v>8</v>
      </c>
      <c r="C67" s="249"/>
      <c r="D67" s="114">
        <f>SUM(D9,D20,D26,D36,D46,D47,D50,D54,D55,D60,D64:D66)</f>
        <v>140376</v>
      </c>
      <c r="E67" s="114">
        <f aca="true" t="shared" si="0" ref="E67:R67">SUM(E9,E20,E26,E36,E46,E47,E50,E54,E55,E60,E64:E66)</f>
        <v>609388</v>
      </c>
      <c r="F67" s="114">
        <f t="shared" si="0"/>
        <v>586397</v>
      </c>
      <c r="G67" s="114">
        <f t="shared" si="0"/>
        <v>507545</v>
      </c>
      <c r="H67" s="114">
        <f t="shared" si="0"/>
        <v>192781</v>
      </c>
      <c r="I67" s="114">
        <f t="shared" si="0"/>
        <v>472387</v>
      </c>
      <c r="J67" s="114">
        <f t="shared" si="0"/>
        <v>5016</v>
      </c>
      <c r="K67" s="114">
        <f t="shared" si="0"/>
        <v>13306</v>
      </c>
      <c r="L67" s="114">
        <f t="shared" si="0"/>
        <v>60281</v>
      </c>
      <c r="M67" s="114">
        <f>SUM(M9,M20,M26,M36,M46,M47,M50,M54,M55,M60,M64:M66)</f>
        <v>39626</v>
      </c>
      <c r="N67" s="114">
        <f t="shared" si="0"/>
        <v>67510480378</v>
      </c>
      <c r="O67" s="114">
        <f t="shared" si="0"/>
        <v>19671306040</v>
      </c>
      <c r="P67" s="114">
        <f t="shared" si="0"/>
        <v>77765335</v>
      </c>
      <c r="Q67" s="114">
        <f>SUM(Q9,Q20,Q26,Q36,Q46,Q47,Q50,Q54,Q55,Q60,Q64:Q66)</f>
        <v>163367</v>
      </c>
      <c r="R67" s="114">
        <f t="shared" si="0"/>
        <v>13202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&amp;L631CE8BA&amp;CФорма № Зведений- 2-Ц, Підрозділ: Державна судова адміністрація України,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B4">
      <selection activeCell="D7" sqref="D7"/>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90" t="s">
        <v>203</v>
      </c>
      <c r="D1" s="290"/>
      <c r="E1" s="290"/>
      <c r="F1" s="291"/>
      <c r="G1" s="291"/>
      <c r="H1" s="291"/>
      <c r="I1" s="291"/>
      <c r="J1" s="291"/>
      <c r="K1" s="291"/>
      <c r="L1" s="291"/>
      <c r="M1" s="291"/>
      <c r="N1" s="29"/>
    </row>
    <row r="2" spans="2:13" ht="12.75" customHeight="1" hidden="1">
      <c r="B2" s="292"/>
      <c r="C2" s="292"/>
      <c r="D2" s="292"/>
      <c r="E2" s="292"/>
      <c r="F2" s="292"/>
      <c r="G2" s="292"/>
      <c r="H2" s="292"/>
      <c r="I2" s="292"/>
      <c r="J2" s="292"/>
      <c r="K2" s="292"/>
      <c r="L2" s="292"/>
      <c r="M2" s="292"/>
    </row>
    <row r="3" spans="1:14" ht="14.25" customHeight="1">
      <c r="A3" s="239" t="s">
        <v>218</v>
      </c>
      <c r="B3" s="245" t="s">
        <v>58</v>
      </c>
      <c r="C3" s="245"/>
      <c r="D3" s="281" t="s">
        <v>191</v>
      </c>
      <c r="E3" s="281" t="s">
        <v>192</v>
      </c>
      <c r="F3" s="244" t="s">
        <v>0</v>
      </c>
      <c r="G3" s="244"/>
      <c r="H3" s="244"/>
      <c r="I3" s="244"/>
      <c r="J3" s="244"/>
      <c r="K3" s="244"/>
      <c r="L3" s="284" t="s">
        <v>193</v>
      </c>
      <c r="M3" s="293" t="s">
        <v>2</v>
      </c>
      <c r="N3" s="294"/>
    </row>
    <row r="4" spans="1:14" ht="41.25" customHeight="1">
      <c r="A4" s="239"/>
      <c r="B4" s="245"/>
      <c r="C4" s="245"/>
      <c r="D4" s="282"/>
      <c r="E4" s="282"/>
      <c r="F4" s="281" t="s">
        <v>204</v>
      </c>
      <c r="G4" s="287" t="s">
        <v>60</v>
      </c>
      <c r="H4" s="288"/>
      <c r="I4" s="288"/>
      <c r="J4" s="288"/>
      <c r="K4" s="289"/>
      <c r="L4" s="285"/>
      <c r="M4" s="295"/>
      <c r="N4" s="296"/>
    </row>
    <row r="5" spans="1:16" ht="78" customHeight="1">
      <c r="A5" s="239"/>
      <c r="B5" s="245"/>
      <c r="C5" s="245"/>
      <c r="D5" s="283"/>
      <c r="E5" s="283"/>
      <c r="F5" s="283"/>
      <c r="G5" s="11" t="s">
        <v>65</v>
      </c>
      <c r="H5" s="22" t="s">
        <v>261</v>
      </c>
      <c r="I5" s="11" t="s">
        <v>66</v>
      </c>
      <c r="J5" s="11" t="s">
        <v>67</v>
      </c>
      <c r="K5" s="11" t="s">
        <v>114</v>
      </c>
      <c r="L5" s="286"/>
      <c r="M5" s="11" t="s">
        <v>68</v>
      </c>
      <c r="N5" s="53" t="s">
        <v>200</v>
      </c>
      <c r="P5" t="s">
        <v>205</v>
      </c>
    </row>
    <row r="6" spans="1:14" ht="12.75">
      <c r="A6" s="6" t="s">
        <v>61</v>
      </c>
      <c r="B6" s="297" t="s">
        <v>62</v>
      </c>
      <c r="C6" s="297"/>
      <c r="D6" s="13">
        <v>1</v>
      </c>
      <c r="E6" s="13">
        <v>2</v>
      </c>
      <c r="F6" s="13">
        <v>3</v>
      </c>
      <c r="G6" s="13">
        <v>4</v>
      </c>
      <c r="H6" s="13">
        <v>5</v>
      </c>
      <c r="I6" s="13">
        <v>6</v>
      </c>
      <c r="J6" s="13">
        <v>7</v>
      </c>
      <c r="K6" s="13">
        <v>8</v>
      </c>
      <c r="L6" s="13">
        <v>9</v>
      </c>
      <c r="M6" s="13">
        <v>10</v>
      </c>
      <c r="N6" s="13">
        <v>11</v>
      </c>
    </row>
    <row r="7" spans="1:14" ht="42.75" customHeight="1">
      <c r="A7" s="3">
        <v>1</v>
      </c>
      <c r="B7" s="249" t="s">
        <v>262</v>
      </c>
      <c r="C7" s="249"/>
      <c r="D7" s="112">
        <v>1829</v>
      </c>
      <c r="E7" s="112">
        <v>4953</v>
      </c>
      <c r="F7" s="112">
        <v>4957</v>
      </c>
      <c r="G7" s="112">
        <v>3959</v>
      </c>
      <c r="H7" s="112">
        <v>3886</v>
      </c>
      <c r="I7" s="112">
        <v>65</v>
      </c>
      <c r="J7" s="112">
        <v>142</v>
      </c>
      <c r="K7" s="112">
        <v>790</v>
      </c>
      <c r="L7" s="112">
        <v>232</v>
      </c>
      <c r="M7" s="112">
        <v>1825</v>
      </c>
      <c r="N7" s="112">
        <v>727</v>
      </c>
    </row>
    <row r="8" spans="1:14" ht="15" customHeight="1">
      <c r="A8" s="3">
        <v>2</v>
      </c>
      <c r="B8" s="248" t="s">
        <v>60</v>
      </c>
      <c r="C8" s="40" t="s">
        <v>133</v>
      </c>
      <c r="D8" s="110">
        <v>146</v>
      </c>
      <c r="E8" s="110">
        <v>333</v>
      </c>
      <c r="F8" s="110">
        <v>344</v>
      </c>
      <c r="G8" s="110">
        <v>253</v>
      </c>
      <c r="H8" s="110">
        <v>239</v>
      </c>
      <c r="I8" s="110">
        <v>3</v>
      </c>
      <c r="J8" s="110">
        <v>8</v>
      </c>
      <c r="K8" s="110">
        <v>80</v>
      </c>
      <c r="L8" s="110">
        <v>15</v>
      </c>
      <c r="M8" s="112">
        <v>135</v>
      </c>
      <c r="N8" s="110">
        <v>35</v>
      </c>
    </row>
    <row r="9" spans="1:14" ht="15" customHeight="1">
      <c r="A9" s="3">
        <v>3</v>
      </c>
      <c r="B9" s="248"/>
      <c r="C9" s="41" t="s">
        <v>132</v>
      </c>
      <c r="D9" s="110">
        <v>1661</v>
      </c>
      <c r="E9" s="110">
        <v>4547</v>
      </c>
      <c r="F9" s="110">
        <v>4561</v>
      </c>
      <c r="G9" s="110">
        <v>3679</v>
      </c>
      <c r="H9" s="110">
        <v>3626</v>
      </c>
      <c r="I9" s="110">
        <v>62</v>
      </c>
      <c r="J9" s="110">
        <v>134</v>
      </c>
      <c r="K9" s="110">
        <v>685</v>
      </c>
      <c r="L9" s="110">
        <v>214</v>
      </c>
      <c r="M9" s="112">
        <v>1647</v>
      </c>
      <c r="N9" s="110">
        <v>673</v>
      </c>
    </row>
    <row r="10" spans="1:14" ht="15" customHeight="1">
      <c r="A10" s="3">
        <v>4</v>
      </c>
      <c r="B10" s="248"/>
      <c r="C10" s="41" t="s">
        <v>12</v>
      </c>
      <c r="D10" s="110">
        <v>22</v>
      </c>
      <c r="E10" s="110">
        <v>73</v>
      </c>
      <c r="F10" s="110">
        <v>52</v>
      </c>
      <c r="G10" s="110">
        <v>27</v>
      </c>
      <c r="H10" s="110">
        <v>21</v>
      </c>
      <c r="I10" s="110"/>
      <c r="J10" s="110"/>
      <c r="K10" s="110">
        <v>25</v>
      </c>
      <c r="L10" s="110">
        <v>3</v>
      </c>
      <c r="M10" s="112">
        <v>43</v>
      </c>
      <c r="N10" s="110">
        <v>19</v>
      </c>
    </row>
    <row r="11" spans="1:14" ht="30" customHeight="1">
      <c r="A11" s="3">
        <v>5</v>
      </c>
      <c r="B11" s="249" t="s">
        <v>14</v>
      </c>
      <c r="C11" s="249"/>
      <c r="D11" s="110">
        <v>3</v>
      </c>
      <c r="E11" s="110">
        <v>30</v>
      </c>
      <c r="F11" s="110">
        <v>31</v>
      </c>
      <c r="G11" s="110">
        <v>30</v>
      </c>
      <c r="H11" s="110">
        <v>30</v>
      </c>
      <c r="I11" s="110"/>
      <c r="J11" s="110"/>
      <c r="K11" s="110">
        <v>1</v>
      </c>
      <c r="L11" s="110"/>
      <c r="M11" s="112">
        <v>2</v>
      </c>
      <c r="N11" s="110">
        <v>1</v>
      </c>
    </row>
    <row r="12" spans="1:14" ht="27.75" customHeight="1">
      <c r="A12" s="3">
        <v>6</v>
      </c>
      <c r="B12" s="249" t="s">
        <v>76</v>
      </c>
      <c r="C12" s="249"/>
      <c r="D12" s="110">
        <v>265</v>
      </c>
      <c r="E12" s="110">
        <v>1951</v>
      </c>
      <c r="F12" s="110">
        <v>1807</v>
      </c>
      <c r="G12" s="110">
        <v>1538</v>
      </c>
      <c r="H12" s="110">
        <v>1456</v>
      </c>
      <c r="I12" s="110">
        <v>10</v>
      </c>
      <c r="J12" s="110">
        <v>7</v>
      </c>
      <c r="K12" s="110">
        <v>250</v>
      </c>
      <c r="L12" s="110">
        <v>88</v>
      </c>
      <c r="M12" s="112">
        <v>409</v>
      </c>
      <c r="N12" s="110">
        <v>2</v>
      </c>
    </row>
    <row r="13" spans="1:14" ht="26.25" customHeight="1">
      <c r="A13" s="3">
        <v>7</v>
      </c>
      <c r="B13" s="249" t="s">
        <v>69</v>
      </c>
      <c r="C13" s="249"/>
      <c r="D13" s="110">
        <v>33</v>
      </c>
      <c r="E13" s="110">
        <v>299</v>
      </c>
      <c r="F13" s="110">
        <v>288</v>
      </c>
      <c r="G13" s="110">
        <v>254</v>
      </c>
      <c r="H13" s="110">
        <v>239</v>
      </c>
      <c r="I13" s="110">
        <v>4</v>
      </c>
      <c r="J13" s="110">
        <v>1</v>
      </c>
      <c r="K13" s="110">
        <v>29</v>
      </c>
      <c r="L13" s="110">
        <v>8</v>
      </c>
      <c r="M13" s="112">
        <v>44</v>
      </c>
      <c r="N13" s="110"/>
    </row>
    <row r="14" spans="1:14" ht="26.25" customHeight="1">
      <c r="A14" s="3">
        <v>8</v>
      </c>
      <c r="B14" s="249" t="s">
        <v>15</v>
      </c>
      <c r="C14" s="249"/>
      <c r="D14" s="110">
        <v>223</v>
      </c>
      <c r="E14" s="110">
        <v>2906</v>
      </c>
      <c r="F14" s="110">
        <v>2831</v>
      </c>
      <c r="G14" s="110">
        <v>2703</v>
      </c>
      <c r="H14" s="110">
        <v>2675</v>
      </c>
      <c r="I14" s="110">
        <v>23</v>
      </c>
      <c r="J14" s="110">
        <v>4</v>
      </c>
      <c r="K14" s="110">
        <v>100</v>
      </c>
      <c r="L14" s="110">
        <v>43</v>
      </c>
      <c r="M14" s="112">
        <v>298</v>
      </c>
      <c r="N14" s="110">
        <v>3</v>
      </c>
    </row>
    <row r="15" spans="1:14" ht="22.5" customHeight="1">
      <c r="A15" s="3">
        <v>9</v>
      </c>
      <c r="B15" s="249" t="s">
        <v>16</v>
      </c>
      <c r="C15" s="249"/>
      <c r="D15" s="110">
        <v>3420</v>
      </c>
      <c r="E15" s="110">
        <v>56673</v>
      </c>
      <c r="F15" s="110">
        <v>55618</v>
      </c>
      <c r="G15" s="110">
        <v>52632</v>
      </c>
      <c r="H15" s="110">
        <v>52057</v>
      </c>
      <c r="I15" s="110">
        <v>127</v>
      </c>
      <c r="J15" s="110">
        <v>161</v>
      </c>
      <c r="K15" s="110">
        <v>2673</v>
      </c>
      <c r="L15" s="110">
        <v>689</v>
      </c>
      <c r="M15" s="112">
        <v>4475</v>
      </c>
      <c r="N15" s="110">
        <v>12</v>
      </c>
    </row>
    <row r="16" spans="1:14" ht="32.25" customHeight="1">
      <c r="A16" s="3">
        <v>10</v>
      </c>
      <c r="B16" s="249" t="s">
        <v>89</v>
      </c>
      <c r="C16" s="249"/>
      <c r="D16" s="110">
        <v>2</v>
      </c>
      <c r="E16" s="110">
        <v>5</v>
      </c>
      <c r="F16" s="110">
        <v>6</v>
      </c>
      <c r="G16" s="110">
        <v>4</v>
      </c>
      <c r="H16" s="110">
        <v>4</v>
      </c>
      <c r="I16" s="110"/>
      <c r="J16" s="110">
        <v>1</v>
      </c>
      <c r="K16" s="110">
        <v>1</v>
      </c>
      <c r="L16" s="110"/>
      <c r="M16" s="112">
        <v>1</v>
      </c>
      <c r="N16" s="110"/>
    </row>
    <row r="17" spans="1:14" ht="27" customHeight="1">
      <c r="A17" s="3">
        <v>11</v>
      </c>
      <c r="B17" s="249" t="s">
        <v>17</v>
      </c>
      <c r="C17" s="249"/>
      <c r="D17" s="110">
        <v>21</v>
      </c>
      <c r="E17" s="110">
        <v>246</v>
      </c>
      <c r="F17" s="110">
        <v>224</v>
      </c>
      <c r="G17" s="110">
        <v>199</v>
      </c>
      <c r="H17" s="110">
        <v>194</v>
      </c>
      <c r="I17" s="110">
        <v>1</v>
      </c>
      <c r="J17" s="110"/>
      <c r="K17" s="110">
        <v>24</v>
      </c>
      <c r="L17" s="110">
        <v>6</v>
      </c>
      <c r="M17" s="112">
        <v>43</v>
      </c>
      <c r="N17" s="110">
        <v>1</v>
      </c>
    </row>
    <row r="18" spans="1:14" ht="17.25" customHeight="1">
      <c r="A18" s="3">
        <v>12</v>
      </c>
      <c r="B18" s="249" t="s">
        <v>18</v>
      </c>
      <c r="C18" s="249"/>
      <c r="D18" s="110">
        <v>154</v>
      </c>
      <c r="E18" s="110">
        <v>1107</v>
      </c>
      <c r="F18" s="110">
        <v>1057</v>
      </c>
      <c r="G18" s="110">
        <v>832</v>
      </c>
      <c r="H18" s="110">
        <v>761</v>
      </c>
      <c r="I18" s="110">
        <v>1</v>
      </c>
      <c r="J18" s="110">
        <v>10</v>
      </c>
      <c r="K18" s="110">
        <v>214</v>
      </c>
      <c r="L18" s="110">
        <v>50</v>
      </c>
      <c r="M18" s="112">
        <v>204</v>
      </c>
      <c r="N18" s="110">
        <v>3</v>
      </c>
    </row>
    <row r="19" spans="1:14" ht="24.75" customHeight="1">
      <c r="A19" s="3">
        <v>13</v>
      </c>
      <c r="B19" s="249" t="s">
        <v>77</v>
      </c>
      <c r="C19" s="249"/>
      <c r="D19" s="110">
        <v>5</v>
      </c>
      <c r="E19" s="110">
        <v>5861</v>
      </c>
      <c r="F19" s="110">
        <v>5733</v>
      </c>
      <c r="G19" s="110">
        <v>5299</v>
      </c>
      <c r="H19" s="110">
        <v>5139</v>
      </c>
      <c r="I19" s="110">
        <v>81</v>
      </c>
      <c r="J19" s="110">
        <v>19</v>
      </c>
      <c r="K19" s="110">
        <v>334</v>
      </c>
      <c r="L19" s="110">
        <v>31</v>
      </c>
      <c r="M19" s="112">
        <v>133</v>
      </c>
      <c r="N19" s="110">
        <v>1</v>
      </c>
    </row>
    <row r="20" spans="1:14" ht="25.5" customHeight="1">
      <c r="A20" s="3">
        <v>14</v>
      </c>
      <c r="B20" s="249" t="s">
        <v>78</v>
      </c>
      <c r="C20" s="249"/>
      <c r="D20" s="110">
        <v>10</v>
      </c>
      <c r="E20" s="110">
        <v>327</v>
      </c>
      <c r="F20" s="110">
        <v>333</v>
      </c>
      <c r="G20" s="110">
        <v>315</v>
      </c>
      <c r="H20" s="110">
        <v>313</v>
      </c>
      <c r="I20" s="110"/>
      <c r="J20" s="110">
        <v>2</v>
      </c>
      <c r="K20" s="110">
        <v>16</v>
      </c>
      <c r="L20" s="110">
        <v>4</v>
      </c>
      <c r="M20" s="112">
        <v>4</v>
      </c>
      <c r="N20" s="110">
        <v>1</v>
      </c>
    </row>
    <row r="21" spans="1:14" ht="30" customHeight="1">
      <c r="A21" s="3">
        <v>15</v>
      </c>
      <c r="B21" s="249" t="s">
        <v>19</v>
      </c>
      <c r="C21" s="249"/>
      <c r="D21" s="110">
        <v>19</v>
      </c>
      <c r="E21" s="110">
        <v>154</v>
      </c>
      <c r="F21" s="110">
        <v>148</v>
      </c>
      <c r="G21" s="110">
        <v>129</v>
      </c>
      <c r="H21" s="110">
        <v>106</v>
      </c>
      <c r="I21" s="110"/>
      <c r="J21" s="110">
        <v>3</v>
      </c>
      <c r="K21" s="110">
        <v>15</v>
      </c>
      <c r="L21" s="110">
        <v>1</v>
      </c>
      <c r="M21" s="112">
        <v>25</v>
      </c>
      <c r="N21" s="110"/>
    </row>
    <row r="22" spans="1:15" ht="18" customHeight="1">
      <c r="A22" s="3">
        <v>16</v>
      </c>
      <c r="B22" s="31" t="s">
        <v>92</v>
      </c>
      <c r="C22" s="31"/>
      <c r="D22" s="110">
        <v>145</v>
      </c>
      <c r="E22" s="110">
        <v>2659</v>
      </c>
      <c r="F22" s="110">
        <v>2663</v>
      </c>
      <c r="G22" s="110">
        <v>2512</v>
      </c>
      <c r="H22" s="110">
        <v>2484</v>
      </c>
      <c r="I22" s="110">
        <v>2</v>
      </c>
      <c r="J22" s="110">
        <v>5</v>
      </c>
      <c r="K22" s="110">
        <v>144</v>
      </c>
      <c r="L22" s="110">
        <v>24</v>
      </c>
      <c r="M22" s="112">
        <v>141</v>
      </c>
      <c r="N22" s="110">
        <v>1</v>
      </c>
      <c r="O22" s="42"/>
    </row>
    <row r="23" spans="1:14" ht="15" customHeight="1">
      <c r="A23" s="19" t="s">
        <v>10</v>
      </c>
      <c r="B23" s="248" t="s">
        <v>60</v>
      </c>
      <c r="C23" s="5" t="s">
        <v>20</v>
      </c>
      <c r="D23" s="110">
        <v>52</v>
      </c>
      <c r="E23" s="110">
        <v>1918</v>
      </c>
      <c r="F23" s="110">
        <v>1916</v>
      </c>
      <c r="G23" s="110">
        <v>1844</v>
      </c>
      <c r="H23" s="110">
        <v>1827</v>
      </c>
      <c r="I23" s="110"/>
      <c r="J23" s="110">
        <v>1</v>
      </c>
      <c r="K23" s="110">
        <v>71</v>
      </c>
      <c r="L23" s="110">
        <v>13</v>
      </c>
      <c r="M23" s="112">
        <v>54</v>
      </c>
      <c r="N23" s="110"/>
    </row>
    <row r="24" spans="1:14" ht="15" customHeight="1">
      <c r="A24" s="19" t="s">
        <v>11</v>
      </c>
      <c r="B24" s="248"/>
      <c r="C24" s="5" t="s">
        <v>21</v>
      </c>
      <c r="D24" s="110">
        <v>64</v>
      </c>
      <c r="E24" s="110">
        <v>544</v>
      </c>
      <c r="F24" s="110">
        <v>541</v>
      </c>
      <c r="G24" s="110">
        <v>489</v>
      </c>
      <c r="H24" s="110">
        <v>486</v>
      </c>
      <c r="I24" s="110"/>
      <c r="J24" s="110">
        <v>4</v>
      </c>
      <c r="K24" s="110">
        <v>48</v>
      </c>
      <c r="L24" s="110">
        <v>6</v>
      </c>
      <c r="M24" s="112">
        <v>67</v>
      </c>
      <c r="N24" s="110">
        <v>1</v>
      </c>
    </row>
    <row r="25" spans="1:14" ht="15" customHeight="1">
      <c r="A25" s="19" t="s">
        <v>13</v>
      </c>
      <c r="B25" s="248"/>
      <c r="C25" s="5" t="s">
        <v>22</v>
      </c>
      <c r="D25" s="110"/>
      <c r="E25" s="110">
        <v>2</v>
      </c>
      <c r="F25" s="110">
        <v>2</v>
      </c>
      <c r="G25" s="110">
        <v>1</v>
      </c>
      <c r="H25" s="110"/>
      <c r="I25" s="110"/>
      <c r="J25" s="110"/>
      <c r="K25" s="110">
        <v>1</v>
      </c>
      <c r="L25" s="110"/>
      <c r="M25" s="112"/>
      <c r="N25" s="110"/>
    </row>
    <row r="26" spans="1:14" ht="24.75" customHeight="1">
      <c r="A26" s="19" t="s">
        <v>9</v>
      </c>
      <c r="B26" s="248"/>
      <c r="C26" s="5" t="s">
        <v>23</v>
      </c>
      <c r="D26" s="110">
        <v>1</v>
      </c>
      <c r="E26" s="110">
        <v>10</v>
      </c>
      <c r="F26" s="110">
        <v>9</v>
      </c>
      <c r="G26" s="110">
        <v>8</v>
      </c>
      <c r="H26" s="110">
        <v>8</v>
      </c>
      <c r="I26" s="110"/>
      <c r="J26" s="110"/>
      <c r="K26" s="110">
        <v>1</v>
      </c>
      <c r="L26" s="110">
        <v>2</v>
      </c>
      <c r="M26" s="112">
        <v>2</v>
      </c>
      <c r="N26" s="110"/>
    </row>
    <row r="27" spans="1:14" ht="19.5" customHeight="1">
      <c r="A27" s="3">
        <v>21</v>
      </c>
      <c r="B27" s="249" t="s">
        <v>24</v>
      </c>
      <c r="C27" s="249"/>
      <c r="D27" s="110">
        <v>81</v>
      </c>
      <c r="E27" s="110">
        <v>1034</v>
      </c>
      <c r="F27" s="110">
        <v>998</v>
      </c>
      <c r="G27" s="110">
        <v>941</v>
      </c>
      <c r="H27" s="110">
        <v>928</v>
      </c>
      <c r="I27" s="110">
        <v>1</v>
      </c>
      <c r="J27" s="110">
        <v>8</v>
      </c>
      <c r="K27" s="110">
        <v>48</v>
      </c>
      <c r="L27" s="110">
        <v>20</v>
      </c>
      <c r="M27" s="112">
        <v>117</v>
      </c>
      <c r="N27" s="110">
        <v>1</v>
      </c>
    </row>
    <row r="28" spans="1:14" ht="19.5" customHeight="1">
      <c r="A28" s="3">
        <v>22</v>
      </c>
      <c r="B28" s="249" t="s">
        <v>59</v>
      </c>
      <c r="C28" s="249"/>
      <c r="D28" s="110">
        <f aca="true" t="shared" si="0" ref="D28:N28">SUM(D7,D11,D12,D13,D14,D15,D16,D17,D18,D19,D20,D21,D22,D27)</f>
        <v>6210</v>
      </c>
      <c r="E28" s="110">
        <f t="shared" si="0"/>
        <v>78205</v>
      </c>
      <c r="F28" s="110">
        <f t="shared" si="0"/>
        <v>76694</v>
      </c>
      <c r="G28" s="110">
        <f t="shared" si="0"/>
        <v>71347</v>
      </c>
      <c r="H28" s="110">
        <f t="shared" si="0"/>
        <v>70272</v>
      </c>
      <c r="I28" s="110">
        <f t="shared" si="0"/>
        <v>315</v>
      </c>
      <c r="J28" s="110">
        <f t="shared" si="0"/>
        <v>363</v>
      </c>
      <c r="K28" s="110">
        <f t="shared" si="0"/>
        <v>4639</v>
      </c>
      <c r="L28" s="110">
        <f t="shared" si="0"/>
        <v>1196</v>
      </c>
      <c r="M28" s="110">
        <f t="shared" si="0"/>
        <v>7721</v>
      </c>
      <c r="N28" s="110">
        <f t="shared" si="0"/>
        <v>753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&amp;L631CE8BA&amp;CФорма № Зведений- 2-Ц, Підрозділ: Державна судова адміністрація України,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E18" sqref="E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98" t="s">
        <v>206</v>
      </c>
      <c r="B1" s="298"/>
      <c r="C1" s="298"/>
      <c r="D1" s="298"/>
      <c r="E1" s="298"/>
      <c r="F1" s="298"/>
      <c r="G1" s="298"/>
      <c r="H1" s="298"/>
      <c r="I1" s="298"/>
      <c r="J1" s="298"/>
      <c r="K1" s="298"/>
      <c r="L1" s="298"/>
      <c r="M1" s="298"/>
      <c r="N1" s="298"/>
    </row>
    <row r="2" spans="1:14" ht="12.75">
      <c r="A2" s="1"/>
      <c r="B2" s="14"/>
      <c r="C2" s="1"/>
      <c r="D2" s="1"/>
      <c r="E2" s="1"/>
      <c r="F2" s="1"/>
      <c r="G2" s="1"/>
      <c r="H2" s="1"/>
      <c r="I2" s="1"/>
      <c r="J2" s="1"/>
      <c r="K2" s="1"/>
      <c r="L2" s="1"/>
      <c r="M2" s="1"/>
      <c r="N2" s="1"/>
    </row>
    <row r="3" spans="1:59" ht="16.5" customHeight="1">
      <c r="A3" s="239" t="s">
        <v>218</v>
      </c>
      <c r="B3" s="245" t="s">
        <v>75</v>
      </c>
      <c r="C3" s="245"/>
      <c r="D3" s="245"/>
      <c r="E3" s="245" t="s">
        <v>136</v>
      </c>
      <c r="F3" s="245"/>
      <c r="G3" s="245" t="s">
        <v>221</v>
      </c>
      <c r="H3" s="245" t="s">
        <v>222</v>
      </c>
      <c r="I3" s="245" t="s">
        <v>224</v>
      </c>
      <c r="J3" s="245" t="s">
        <v>223</v>
      </c>
      <c r="K3" s="245"/>
      <c r="L3" s="262"/>
      <c r="M3" s="262"/>
      <c r="N3" s="262"/>
      <c r="O3" s="281" t="s">
        <v>226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39"/>
      <c r="B4" s="245"/>
      <c r="C4" s="245"/>
      <c r="D4" s="245"/>
      <c r="E4" s="245"/>
      <c r="F4" s="245"/>
      <c r="G4" s="245"/>
      <c r="H4" s="245"/>
      <c r="I4" s="245"/>
      <c r="J4" s="246" t="s">
        <v>60</v>
      </c>
      <c r="K4" s="246"/>
      <c r="L4" s="246"/>
      <c r="M4" s="246"/>
      <c r="N4" s="246"/>
      <c r="O4" s="28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39"/>
      <c r="B5" s="245"/>
      <c r="C5" s="245"/>
      <c r="D5" s="245"/>
      <c r="E5" s="245"/>
      <c r="F5" s="245"/>
      <c r="G5" s="245"/>
      <c r="H5" s="245"/>
      <c r="I5" s="245"/>
      <c r="J5" s="246" t="s">
        <v>70</v>
      </c>
      <c r="K5" s="246" t="s">
        <v>71</v>
      </c>
      <c r="L5" s="246" t="s">
        <v>225</v>
      </c>
      <c r="M5" s="246"/>
      <c r="N5" s="246"/>
      <c r="O5" s="28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39"/>
      <c r="B6" s="245"/>
      <c r="C6" s="245"/>
      <c r="D6" s="245"/>
      <c r="E6" s="245" t="s">
        <v>68</v>
      </c>
      <c r="F6" s="246" t="s">
        <v>139</v>
      </c>
      <c r="G6" s="245"/>
      <c r="H6" s="245"/>
      <c r="I6" s="245"/>
      <c r="J6" s="246"/>
      <c r="K6" s="246"/>
      <c r="L6" s="246" t="s">
        <v>72</v>
      </c>
      <c r="M6" s="246" t="s">
        <v>73</v>
      </c>
      <c r="N6" s="246" t="s">
        <v>74</v>
      </c>
      <c r="O6" s="28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39"/>
      <c r="B7" s="245"/>
      <c r="C7" s="245"/>
      <c r="D7" s="245"/>
      <c r="E7" s="245"/>
      <c r="F7" s="246"/>
      <c r="G7" s="245"/>
      <c r="H7" s="245"/>
      <c r="I7" s="245"/>
      <c r="J7" s="246"/>
      <c r="K7" s="246"/>
      <c r="L7" s="246"/>
      <c r="M7" s="246"/>
      <c r="N7" s="246"/>
      <c r="O7" s="28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61</v>
      </c>
      <c r="B8" s="274" t="s">
        <v>62</v>
      </c>
      <c r="C8" s="274"/>
      <c r="D8" s="27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49" t="s">
        <v>88</v>
      </c>
      <c r="C9" s="249"/>
      <c r="D9" s="249"/>
      <c r="E9" s="110">
        <f aca="true" t="shared" si="0" ref="E9:O9">SUM(E10:E11,E16:E18)</f>
        <v>2903</v>
      </c>
      <c r="F9" s="110">
        <f t="shared" si="0"/>
        <v>2324</v>
      </c>
      <c r="G9" s="110">
        <f t="shared" si="0"/>
        <v>497</v>
      </c>
      <c r="H9" s="110">
        <f t="shared" si="0"/>
        <v>355</v>
      </c>
      <c r="I9" s="110">
        <f t="shared" si="0"/>
        <v>1387</v>
      </c>
      <c r="J9" s="110">
        <f t="shared" si="0"/>
        <v>864</v>
      </c>
      <c r="K9" s="110">
        <f t="shared" si="0"/>
        <v>349</v>
      </c>
      <c r="L9" s="110">
        <f t="shared" si="0"/>
        <v>328</v>
      </c>
      <c r="M9" s="110">
        <f t="shared" si="0"/>
        <v>20</v>
      </c>
      <c r="N9" s="110">
        <f t="shared" si="0"/>
        <v>1</v>
      </c>
      <c r="O9" s="110">
        <f t="shared" si="0"/>
        <v>664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300" t="s">
        <v>33</v>
      </c>
      <c r="C10" s="300"/>
      <c r="D10" s="300"/>
      <c r="E10" s="111">
        <v>2780</v>
      </c>
      <c r="F10" s="111">
        <v>2227</v>
      </c>
      <c r="G10" s="111">
        <v>486</v>
      </c>
      <c r="H10" s="111">
        <v>342</v>
      </c>
      <c r="I10" s="112">
        <v>1315</v>
      </c>
      <c r="J10" s="110">
        <v>837</v>
      </c>
      <c r="K10" s="110">
        <v>311</v>
      </c>
      <c r="L10" s="111">
        <v>290</v>
      </c>
      <c r="M10" s="111">
        <v>20</v>
      </c>
      <c r="N10" s="111">
        <v>1</v>
      </c>
      <c r="O10" s="110">
        <v>637</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50" t="s">
        <v>115</v>
      </c>
      <c r="C11" s="250"/>
      <c r="D11" s="250"/>
      <c r="E11" s="110">
        <v>1</v>
      </c>
      <c r="F11" s="111"/>
      <c r="G11" s="111"/>
      <c r="H11" s="111"/>
      <c r="I11" s="112">
        <v>1</v>
      </c>
      <c r="J11" s="110"/>
      <c r="K11" s="110">
        <v>1</v>
      </c>
      <c r="L11" s="110">
        <v>1</v>
      </c>
      <c r="M11" s="110"/>
      <c r="N11" s="110"/>
      <c r="O11" s="110"/>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99" t="s">
        <v>60</v>
      </c>
      <c r="C12" s="251" t="s">
        <v>34</v>
      </c>
      <c r="D12" s="251"/>
      <c r="E12" s="110"/>
      <c r="F12" s="111"/>
      <c r="G12" s="111"/>
      <c r="H12" s="111"/>
      <c r="I12" s="112"/>
      <c r="J12" s="110"/>
      <c r="K12" s="110"/>
      <c r="L12" s="110"/>
      <c r="M12" s="110"/>
      <c r="N12" s="110"/>
      <c r="O12" s="110"/>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99"/>
      <c r="C13" s="251" t="s">
        <v>35</v>
      </c>
      <c r="D13" s="251"/>
      <c r="E13" s="110"/>
      <c r="F13" s="111"/>
      <c r="G13" s="111"/>
      <c r="H13" s="111"/>
      <c r="I13" s="112"/>
      <c r="J13" s="110"/>
      <c r="K13" s="110"/>
      <c r="L13" s="110"/>
      <c r="M13" s="110"/>
      <c r="N13" s="110"/>
      <c r="O13" s="110"/>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99"/>
      <c r="C14" s="251" t="s">
        <v>36</v>
      </c>
      <c r="D14" s="251"/>
      <c r="E14" s="110"/>
      <c r="F14" s="111"/>
      <c r="G14" s="111"/>
      <c r="H14" s="111"/>
      <c r="I14" s="112"/>
      <c r="J14" s="110"/>
      <c r="K14" s="110"/>
      <c r="L14" s="110"/>
      <c r="M14" s="110"/>
      <c r="N14" s="110"/>
      <c r="O14" s="110"/>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99"/>
      <c r="C15" s="251" t="s">
        <v>37</v>
      </c>
      <c r="D15" s="251"/>
      <c r="E15" s="110">
        <v>1</v>
      </c>
      <c r="F15" s="111"/>
      <c r="G15" s="111"/>
      <c r="H15" s="111"/>
      <c r="I15" s="112">
        <v>1</v>
      </c>
      <c r="J15" s="110"/>
      <c r="K15" s="110">
        <v>1</v>
      </c>
      <c r="L15" s="110">
        <v>1</v>
      </c>
      <c r="M15" s="110"/>
      <c r="N15" s="110"/>
      <c r="O15" s="110"/>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302" t="s">
        <v>207</v>
      </c>
      <c r="C16" s="303"/>
      <c r="D16" s="304"/>
      <c r="E16" s="113"/>
      <c r="F16" s="111"/>
      <c r="G16" s="111"/>
      <c r="H16" s="111"/>
      <c r="I16" s="112"/>
      <c r="J16" s="110"/>
      <c r="K16" s="110"/>
      <c r="L16" s="110"/>
      <c r="M16" s="110"/>
      <c r="N16" s="110"/>
      <c r="O16" s="110"/>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50" t="s">
        <v>38</v>
      </c>
      <c r="C17" s="250"/>
      <c r="D17" s="250"/>
      <c r="E17" s="110">
        <v>122</v>
      </c>
      <c r="F17" s="111">
        <v>97</v>
      </c>
      <c r="G17" s="111">
        <v>11</v>
      </c>
      <c r="H17" s="111">
        <v>13</v>
      </c>
      <c r="I17" s="112">
        <v>71</v>
      </c>
      <c r="J17" s="110">
        <v>27</v>
      </c>
      <c r="K17" s="110">
        <v>37</v>
      </c>
      <c r="L17" s="110">
        <v>37</v>
      </c>
      <c r="M17" s="110"/>
      <c r="N17" s="110"/>
      <c r="O17" s="110">
        <v>27</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50" t="s">
        <v>39</v>
      </c>
      <c r="C18" s="250"/>
      <c r="D18" s="250"/>
      <c r="E18" s="110"/>
      <c r="F18" s="111"/>
      <c r="G18" s="111"/>
      <c r="H18" s="111"/>
      <c r="I18" s="112"/>
      <c r="J18" s="110"/>
      <c r="K18" s="110"/>
      <c r="L18" s="110"/>
      <c r="M18" s="110"/>
      <c r="N18" s="110"/>
      <c r="O18" s="110"/>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305"/>
      <c r="C20" s="305"/>
      <c r="D20" s="30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301"/>
      <c r="C22" s="301"/>
      <c r="D22" s="30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&amp;L631CE8BA&amp;CФорма № Зведений- 2-Ц, Підрозділ: Державна судова адміністрація України,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4">
      <selection activeCell="C40" sqref="C40"/>
    </sheetView>
  </sheetViews>
  <sheetFormatPr defaultColWidth="9.140625" defaultRowHeight="12.75"/>
  <cols>
    <col min="1" max="1" width="7.140625" style="8" customWidth="1"/>
    <col min="2" max="2" width="12.57421875" style="8" customWidth="1"/>
    <col min="3" max="3" width="23.8515625" style="8" customWidth="1"/>
    <col min="4" max="4" width="13.421875" style="8" customWidth="1"/>
    <col min="5" max="5" width="10.421875" style="8" customWidth="1"/>
    <col min="6" max="6" width="6.140625" style="8" customWidth="1"/>
    <col min="7" max="7" width="20.7109375" style="8" customWidth="1"/>
    <col min="8" max="8" width="6.00390625" style="8" customWidth="1"/>
    <col min="9" max="9" width="15.7109375" style="25" customWidth="1"/>
    <col min="10" max="10" width="11.421875" style="8" customWidth="1"/>
    <col min="11" max="16384" width="9.140625" style="8" customWidth="1"/>
  </cols>
  <sheetData>
    <row r="1" spans="1:10" ht="18.75">
      <c r="A1" s="21" t="s">
        <v>94</v>
      </c>
      <c r="B1" s="21"/>
      <c r="C1" s="21"/>
      <c r="H1" s="20"/>
      <c r="I1" s="24"/>
      <c r="J1" s="7"/>
    </row>
    <row r="2" spans="1:10" ht="18.75">
      <c r="A2" s="15"/>
      <c r="B2" s="15"/>
      <c r="C2" s="15"/>
      <c r="H2" s="16"/>
      <c r="I2" s="24"/>
      <c r="J2" s="7"/>
    </row>
    <row r="3" spans="1:9" ht="27.75" customHeight="1">
      <c r="A3" s="26" t="s">
        <v>218</v>
      </c>
      <c r="B3" s="322" t="s">
        <v>82</v>
      </c>
      <c r="C3" s="322"/>
      <c r="D3" s="322"/>
      <c r="E3" s="322"/>
      <c r="F3" s="322"/>
      <c r="G3" s="322"/>
      <c r="H3" s="322"/>
      <c r="I3" s="12" t="s">
        <v>93</v>
      </c>
    </row>
    <row r="4" spans="1:9" ht="16.5" customHeight="1">
      <c r="A4" s="26">
        <v>1</v>
      </c>
      <c r="B4" s="329" t="s">
        <v>208</v>
      </c>
      <c r="C4" s="330"/>
      <c r="D4" s="330"/>
      <c r="E4" s="330"/>
      <c r="F4" s="330"/>
      <c r="G4" s="330"/>
      <c r="H4" s="331"/>
      <c r="I4" s="112">
        <v>63455</v>
      </c>
    </row>
    <row r="5" spans="1:9" ht="16.5" customHeight="1">
      <c r="A5" s="26">
        <v>2</v>
      </c>
      <c r="B5" s="334" t="s">
        <v>215</v>
      </c>
      <c r="C5" s="332" t="s">
        <v>209</v>
      </c>
      <c r="D5" s="332"/>
      <c r="E5" s="332"/>
      <c r="F5" s="332"/>
      <c r="G5" s="332"/>
      <c r="H5" s="332"/>
      <c r="I5" s="112">
        <v>20191</v>
      </c>
    </row>
    <row r="6" spans="1:9" ht="16.5" customHeight="1">
      <c r="A6" s="26">
        <v>3</v>
      </c>
      <c r="B6" s="335"/>
      <c r="C6" s="333" t="s">
        <v>212</v>
      </c>
      <c r="D6" s="342" t="s">
        <v>210</v>
      </c>
      <c r="E6" s="343"/>
      <c r="F6" s="343"/>
      <c r="G6" s="343"/>
      <c r="H6" s="344"/>
      <c r="I6" s="123">
        <v>3303</v>
      </c>
    </row>
    <row r="7" spans="1:9" ht="16.5" customHeight="1">
      <c r="A7" s="26">
        <v>4</v>
      </c>
      <c r="B7" s="335"/>
      <c r="C7" s="333"/>
      <c r="D7" s="326" t="s">
        <v>211</v>
      </c>
      <c r="E7" s="326"/>
      <c r="F7" s="326"/>
      <c r="G7" s="326"/>
      <c r="H7" s="326"/>
      <c r="I7" s="112">
        <v>16888</v>
      </c>
    </row>
    <row r="8" spans="1:9" ht="16.5" customHeight="1">
      <c r="A8" s="26">
        <v>5</v>
      </c>
      <c r="B8" s="335"/>
      <c r="C8" s="326" t="s">
        <v>213</v>
      </c>
      <c r="D8" s="326"/>
      <c r="E8" s="326"/>
      <c r="F8" s="326"/>
      <c r="G8" s="326"/>
      <c r="H8" s="326"/>
      <c r="I8" s="112">
        <v>2</v>
      </c>
    </row>
    <row r="9" spans="1:9" ht="16.5" customHeight="1">
      <c r="A9" s="26">
        <v>6</v>
      </c>
      <c r="B9" s="336"/>
      <c r="C9" s="326" t="s">
        <v>214</v>
      </c>
      <c r="D9" s="326"/>
      <c r="E9" s="326"/>
      <c r="F9" s="326"/>
      <c r="G9" s="326"/>
      <c r="H9" s="326"/>
      <c r="I9" s="112">
        <v>1176</v>
      </c>
    </row>
    <row r="10" spans="1:9" ht="16.5" customHeight="1">
      <c r="A10" s="26">
        <v>7</v>
      </c>
      <c r="B10" s="334" t="s">
        <v>217</v>
      </c>
      <c r="C10" s="326" t="s">
        <v>90</v>
      </c>
      <c r="D10" s="326"/>
      <c r="E10" s="326"/>
      <c r="F10" s="326"/>
      <c r="G10" s="326"/>
      <c r="H10" s="326"/>
      <c r="I10" s="112">
        <v>4039</v>
      </c>
    </row>
    <row r="11" spans="1:9" ht="16.5" customHeight="1">
      <c r="A11" s="26">
        <v>8</v>
      </c>
      <c r="B11" s="335"/>
      <c r="C11" s="326" t="s">
        <v>216</v>
      </c>
      <c r="D11" s="326"/>
      <c r="E11" s="326"/>
      <c r="F11" s="326"/>
      <c r="G11" s="326"/>
      <c r="H11" s="326"/>
      <c r="I11" s="112">
        <v>1864</v>
      </c>
    </row>
    <row r="12" spans="1:9" ht="18.75" customHeight="1">
      <c r="A12" s="26">
        <v>9</v>
      </c>
      <c r="B12" s="336"/>
      <c r="C12" s="326" t="s">
        <v>91</v>
      </c>
      <c r="D12" s="326"/>
      <c r="E12" s="326"/>
      <c r="F12" s="326"/>
      <c r="G12" s="326"/>
      <c r="H12" s="326"/>
      <c r="I12" s="112">
        <v>584</v>
      </c>
    </row>
    <row r="13" spans="1:9" ht="18" customHeight="1">
      <c r="A13" s="26">
        <v>10</v>
      </c>
      <c r="B13" s="302" t="s">
        <v>95</v>
      </c>
      <c r="C13" s="303"/>
      <c r="D13" s="303"/>
      <c r="E13" s="303"/>
      <c r="F13" s="303"/>
      <c r="G13" s="303"/>
      <c r="H13" s="304"/>
      <c r="I13" s="124">
        <v>256803.45</v>
      </c>
    </row>
    <row r="14" spans="1:9" ht="18" customHeight="1">
      <c r="A14" s="26">
        <v>11</v>
      </c>
      <c r="B14" s="329" t="s">
        <v>42</v>
      </c>
      <c r="C14" s="330"/>
      <c r="D14" s="330"/>
      <c r="E14" s="330"/>
      <c r="F14" s="330"/>
      <c r="G14" s="330"/>
      <c r="H14" s="331"/>
      <c r="I14" s="124">
        <f>SUM(I15:I18)</f>
        <v>46</v>
      </c>
    </row>
    <row r="15" spans="1:10" ht="18" customHeight="1">
      <c r="A15" s="26">
        <v>12</v>
      </c>
      <c r="B15" s="345" t="s">
        <v>96</v>
      </c>
      <c r="C15" s="306" t="s">
        <v>97</v>
      </c>
      <c r="D15" s="307"/>
      <c r="E15" s="307"/>
      <c r="F15" s="307"/>
      <c r="G15" s="307"/>
      <c r="H15" s="308"/>
      <c r="I15" s="124">
        <v>5</v>
      </c>
      <c r="J15" s="54"/>
    </row>
    <row r="16" spans="1:9" ht="18" customHeight="1">
      <c r="A16" s="26">
        <v>13</v>
      </c>
      <c r="B16" s="346"/>
      <c r="C16" s="306" t="s">
        <v>98</v>
      </c>
      <c r="D16" s="307"/>
      <c r="E16" s="307"/>
      <c r="F16" s="307"/>
      <c r="G16" s="307"/>
      <c r="H16" s="308"/>
      <c r="I16" s="124">
        <v>1</v>
      </c>
    </row>
    <row r="17" spans="1:9" ht="18" customHeight="1">
      <c r="A17" s="26">
        <v>14</v>
      </c>
      <c r="B17" s="346"/>
      <c r="C17" s="306" t="s">
        <v>99</v>
      </c>
      <c r="D17" s="307"/>
      <c r="E17" s="307"/>
      <c r="F17" s="307"/>
      <c r="G17" s="307"/>
      <c r="H17" s="308"/>
      <c r="I17" s="124">
        <v>4</v>
      </c>
    </row>
    <row r="18" spans="1:9" ht="18" customHeight="1">
      <c r="A18" s="26">
        <v>15</v>
      </c>
      <c r="B18" s="346"/>
      <c r="C18" s="306" t="s">
        <v>79</v>
      </c>
      <c r="D18" s="307"/>
      <c r="E18" s="307"/>
      <c r="F18" s="307"/>
      <c r="G18" s="307"/>
      <c r="H18" s="308"/>
      <c r="I18" s="124">
        <v>36</v>
      </c>
    </row>
    <row r="19" spans="1:9" ht="14.25" customHeight="1">
      <c r="A19" s="26">
        <v>16</v>
      </c>
      <c r="B19" s="347"/>
      <c r="C19" s="348" t="s">
        <v>263</v>
      </c>
      <c r="D19" s="349"/>
      <c r="E19" s="349"/>
      <c r="F19" s="349"/>
      <c r="G19" s="349"/>
      <c r="H19" s="350"/>
      <c r="I19" s="124">
        <v>31</v>
      </c>
    </row>
    <row r="20" spans="1:9" ht="18" customHeight="1">
      <c r="A20" s="26">
        <v>17</v>
      </c>
      <c r="B20" s="310" t="s">
        <v>25</v>
      </c>
      <c r="C20" s="311"/>
      <c r="D20" s="311"/>
      <c r="E20" s="311"/>
      <c r="F20" s="311"/>
      <c r="G20" s="311"/>
      <c r="H20" s="312"/>
      <c r="I20" s="124">
        <v>154</v>
      </c>
    </row>
    <row r="21" spans="1:9" ht="18" customHeight="1">
      <c r="A21" s="26">
        <v>18</v>
      </c>
      <c r="B21" s="323" t="s">
        <v>26</v>
      </c>
      <c r="C21" s="324"/>
      <c r="D21" s="324"/>
      <c r="E21" s="324"/>
      <c r="F21" s="324"/>
      <c r="G21" s="324"/>
      <c r="H21" s="325"/>
      <c r="I21" s="124">
        <v>61</v>
      </c>
    </row>
    <row r="22" spans="1:9" ht="18" customHeight="1">
      <c r="A22" s="26">
        <v>19</v>
      </c>
      <c r="B22" s="310" t="s">
        <v>102</v>
      </c>
      <c r="C22" s="311"/>
      <c r="D22" s="311"/>
      <c r="E22" s="311"/>
      <c r="F22" s="311"/>
      <c r="G22" s="311"/>
      <c r="H22" s="312"/>
      <c r="I22" s="124">
        <v>224635</v>
      </c>
    </row>
    <row r="23" spans="1:9" ht="18" customHeight="1">
      <c r="A23" s="26">
        <v>20</v>
      </c>
      <c r="B23" s="310" t="s">
        <v>27</v>
      </c>
      <c r="C23" s="311"/>
      <c r="D23" s="311"/>
      <c r="E23" s="311"/>
      <c r="F23" s="311"/>
      <c r="G23" s="311"/>
      <c r="H23" s="312"/>
      <c r="I23" s="124">
        <v>3084</v>
      </c>
    </row>
    <row r="24" spans="1:9" ht="15" customHeight="1">
      <c r="A24" s="26">
        <v>21</v>
      </c>
      <c r="B24" s="306" t="s">
        <v>41</v>
      </c>
      <c r="C24" s="338"/>
      <c r="D24" s="338"/>
      <c r="E24" s="338"/>
      <c r="F24" s="338"/>
      <c r="G24" s="338"/>
      <c r="H24" s="339"/>
      <c r="I24" s="124">
        <v>1395</v>
      </c>
    </row>
    <row r="25" spans="1:9" ht="18" customHeight="1">
      <c r="A25" s="26">
        <v>22</v>
      </c>
      <c r="B25" s="310" t="s">
        <v>28</v>
      </c>
      <c r="C25" s="311"/>
      <c r="D25" s="311"/>
      <c r="E25" s="311"/>
      <c r="F25" s="311"/>
      <c r="G25" s="311"/>
      <c r="H25" s="312"/>
      <c r="I25" s="124">
        <v>341</v>
      </c>
    </row>
    <row r="26" spans="1:9" ht="15" customHeight="1">
      <c r="A26" s="26">
        <v>23</v>
      </c>
      <c r="B26" s="306" t="s">
        <v>41</v>
      </c>
      <c r="C26" s="338"/>
      <c r="D26" s="338"/>
      <c r="E26" s="338"/>
      <c r="F26" s="338"/>
      <c r="G26" s="338"/>
      <c r="H26" s="339"/>
      <c r="I26" s="124">
        <v>141</v>
      </c>
    </row>
    <row r="27" spans="1:10" s="23" customFormat="1" ht="30" customHeight="1">
      <c r="A27" s="26">
        <v>24</v>
      </c>
      <c r="B27" s="318" t="s">
        <v>242</v>
      </c>
      <c r="C27" s="319"/>
      <c r="D27" s="319"/>
      <c r="E27" s="319"/>
      <c r="F27" s="319"/>
      <c r="G27" s="319"/>
      <c r="H27" s="320"/>
      <c r="I27" s="124">
        <v>15138</v>
      </c>
      <c r="J27" s="70"/>
    </row>
    <row r="28" spans="1:10" s="23" customFormat="1" ht="29.25" customHeight="1">
      <c r="A28" s="26">
        <v>25</v>
      </c>
      <c r="B28" s="318" t="s">
        <v>228</v>
      </c>
      <c r="C28" s="319"/>
      <c r="D28" s="319"/>
      <c r="E28" s="319"/>
      <c r="F28" s="319"/>
      <c r="G28" s="319"/>
      <c r="H28" s="320"/>
      <c r="I28" s="124">
        <v>2995</v>
      </c>
      <c r="J28" s="70"/>
    </row>
    <row r="29" spans="1:9" s="23" customFormat="1" ht="17.25" customHeight="1">
      <c r="A29" s="26">
        <v>26</v>
      </c>
      <c r="B29" s="318" t="s">
        <v>83</v>
      </c>
      <c r="C29" s="319"/>
      <c r="D29" s="319"/>
      <c r="E29" s="319"/>
      <c r="F29" s="319"/>
      <c r="G29" s="319"/>
      <c r="H29" s="320"/>
      <c r="I29" s="124">
        <v>13481</v>
      </c>
    </row>
    <row r="30" spans="1:9" s="23" customFormat="1" ht="18" customHeight="1">
      <c r="A30" s="26">
        <v>27</v>
      </c>
      <c r="B30" s="315" t="s">
        <v>29</v>
      </c>
      <c r="C30" s="316"/>
      <c r="D30" s="316"/>
      <c r="E30" s="316"/>
      <c r="F30" s="316"/>
      <c r="G30" s="316"/>
      <c r="H30" s="317"/>
      <c r="I30" s="112">
        <v>588</v>
      </c>
    </row>
    <row r="31" spans="1:9" s="23" customFormat="1" ht="21.75" customHeight="1">
      <c r="A31" s="26">
        <v>28</v>
      </c>
      <c r="B31" s="318" t="s">
        <v>43</v>
      </c>
      <c r="C31" s="319"/>
      <c r="D31" s="319"/>
      <c r="E31" s="319"/>
      <c r="F31" s="319"/>
      <c r="G31" s="319"/>
      <c r="H31" s="320"/>
      <c r="I31" s="109">
        <v>4404</v>
      </c>
    </row>
    <row r="32" spans="1:12" ht="18" customHeight="1">
      <c r="A32" s="17"/>
      <c r="B32" s="17"/>
      <c r="C32" s="18"/>
      <c r="D32" s="75"/>
      <c r="E32" s="75"/>
      <c r="F32" s="75"/>
      <c r="G32" s="75"/>
      <c r="H32" s="18"/>
      <c r="I32" s="59"/>
      <c r="J32" s="75"/>
      <c r="K32" s="75"/>
      <c r="L32" s="71"/>
    </row>
    <row r="33" spans="1:11" s="71" customFormat="1" ht="48.75" customHeight="1">
      <c r="A33" s="340" t="s">
        <v>272</v>
      </c>
      <c r="B33" s="340"/>
      <c r="C33" s="340"/>
      <c r="D33" s="314"/>
      <c r="E33" s="314"/>
      <c r="F33" s="99"/>
      <c r="G33" s="309" t="s">
        <v>264</v>
      </c>
      <c r="H33" s="309"/>
      <c r="I33" s="77" t="s">
        <v>265</v>
      </c>
      <c r="J33" s="78"/>
      <c r="K33" s="75"/>
    </row>
    <row r="34" spans="1:11" s="71" customFormat="1" ht="15.75">
      <c r="A34" s="76"/>
      <c r="B34" s="100"/>
      <c r="C34" s="100"/>
      <c r="D34" s="328" t="s">
        <v>229</v>
      </c>
      <c r="E34" s="328"/>
      <c r="F34" s="99"/>
      <c r="G34" s="313" t="s">
        <v>230</v>
      </c>
      <c r="H34" s="313"/>
      <c r="I34" s="101"/>
      <c r="J34" s="79"/>
      <c r="K34" s="75"/>
    </row>
    <row r="35" spans="1:11" s="71" customFormat="1" ht="11.25" customHeight="1">
      <c r="A35" s="76"/>
      <c r="B35" s="82"/>
      <c r="C35" s="82"/>
      <c r="D35" s="82"/>
      <c r="E35" s="82"/>
      <c r="F35" s="99"/>
      <c r="G35" s="99"/>
      <c r="H35" s="99"/>
      <c r="I35" s="101"/>
      <c r="J35" s="80"/>
      <c r="K35" s="75"/>
    </row>
    <row r="36" spans="1:11" s="71" customFormat="1" ht="15.75">
      <c r="A36" s="341" t="s">
        <v>44</v>
      </c>
      <c r="B36" s="341"/>
      <c r="C36" s="341"/>
      <c r="D36" s="314"/>
      <c r="E36" s="314"/>
      <c r="F36" s="99"/>
      <c r="G36" s="309" t="s">
        <v>266</v>
      </c>
      <c r="H36" s="309"/>
      <c r="I36" s="101"/>
      <c r="J36" s="80"/>
      <c r="K36" s="75"/>
    </row>
    <row r="37" spans="1:11" s="71" customFormat="1" ht="15.75">
      <c r="A37" s="81"/>
      <c r="B37" s="102"/>
      <c r="C37" s="102"/>
      <c r="D37" s="328" t="s">
        <v>229</v>
      </c>
      <c r="E37" s="328"/>
      <c r="F37" s="103"/>
      <c r="G37" s="313" t="s">
        <v>230</v>
      </c>
      <c r="H37" s="313"/>
      <c r="I37" s="103"/>
      <c r="J37" s="80"/>
      <c r="K37" s="75"/>
    </row>
    <row r="38" spans="1:11" s="71" customFormat="1" ht="11.25" customHeight="1">
      <c r="A38" s="81"/>
      <c r="B38" s="102"/>
      <c r="C38" s="102"/>
      <c r="D38" s="104"/>
      <c r="E38" s="104"/>
      <c r="F38" s="103"/>
      <c r="G38" s="105"/>
      <c r="H38" s="105"/>
      <c r="I38" s="103"/>
      <c r="J38" s="80"/>
      <c r="K38" s="75"/>
    </row>
    <row r="39" spans="1:11" s="71" customFormat="1" ht="11.25" customHeight="1">
      <c r="A39" s="81"/>
      <c r="B39" s="102"/>
      <c r="C39" s="102"/>
      <c r="D39" s="82"/>
      <c r="E39" s="82"/>
      <c r="F39" s="99"/>
      <c r="G39" s="99"/>
      <c r="H39" s="103"/>
      <c r="I39" s="103"/>
      <c r="J39" s="75"/>
      <c r="K39" s="75"/>
    </row>
    <row r="40" spans="1:11" s="71" customFormat="1" ht="15.75">
      <c r="A40" s="75"/>
      <c r="B40" s="82" t="s">
        <v>243</v>
      </c>
      <c r="C40" s="106"/>
      <c r="D40" s="337" t="s">
        <v>267</v>
      </c>
      <c r="E40" s="337"/>
      <c r="F40" s="99"/>
      <c r="G40" s="99"/>
      <c r="H40" s="99"/>
      <c r="I40" s="101"/>
      <c r="J40" s="107"/>
      <c r="K40" s="75"/>
    </row>
    <row r="41" spans="1:11" s="71" customFormat="1" ht="13.5" customHeight="1">
      <c r="A41" s="75"/>
      <c r="B41" s="98" t="s">
        <v>244</v>
      </c>
      <c r="C41" s="106"/>
      <c r="D41" s="337" t="s">
        <v>265</v>
      </c>
      <c r="E41" s="337"/>
      <c r="F41" s="99"/>
      <c r="G41" s="99"/>
      <c r="H41" s="99"/>
      <c r="I41" s="103"/>
      <c r="J41" s="107"/>
      <c r="K41" s="75"/>
    </row>
    <row r="42" spans="1:11" s="71" customFormat="1" ht="15" customHeight="1">
      <c r="A42" s="75"/>
      <c r="B42" s="82" t="s">
        <v>245</v>
      </c>
      <c r="C42" s="82"/>
      <c r="D42" s="337" t="s">
        <v>268</v>
      </c>
      <c r="E42" s="337"/>
      <c r="F42" s="99"/>
      <c r="G42" s="99"/>
      <c r="H42" s="327" t="s">
        <v>269</v>
      </c>
      <c r="I42" s="327"/>
      <c r="J42" s="108"/>
      <c r="K42" s="75"/>
    </row>
    <row r="43" spans="1:12" ht="15.75">
      <c r="A43" s="75"/>
      <c r="B43" s="82"/>
      <c r="C43" s="75"/>
      <c r="D43" s="75"/>
      <c r="E43" s="75"/>
      <c r="F43" s="75"/>
      <c r="G43" s="75"/>
      <c r="H43" s="75"/>
      <c r="I43" s="74"/>
      <c r="J43" s="75"/>
      <c r="K43" s="75"/>
      <c r="L43" s="71"/>
    </row>
    <row r="44" spans="1:12" ht="12.75">
      <c r="A44" s="75"/>
      <c r="B44" s="321"/>
      <c r="C44" s="321"/>
      <c r="D44" s="321"/>
      <c r="E44" s="321"/>
      <c r="F44" s="321"/>
      <c r="G44" s="321"/>
      <c r="H44" s="32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C18:H18"/>
    <mergeCell ref="G34:H34"/>
    <mergeCell ref="A33:C33"/>
    <mergeCell ref="A36:C36"/>
    <mergeCell ref="D6:H6"/>
    <mergeCell ref="B5:B9"/>
    <mergeCell ref="C12:H12"/>
    <mergeCell ref="B23:H23"/>
    <mergeCell ref="C15:H15"/>
    <mergeCell ref="B15:B19"/>
    <mergeCell ref="C19:H19"/>
    <mergeCell ref="B14:H14"/>
    <mergeCell ref="D42:E42"/>
    <mergeCell ref="D40:E40"/>
    <mergeCell ref="D41:E41"/>
    <mergeCell ref="B24:H24"/>
    <mergeCell ref="B28:H28"/>
    <mergeCell ref="B26:H26"/>
    <mergeCell ref="B27:H27"/>
    <mergeCell ref="D36:E36"/>
    <mergeCell ref="D34:E34"/>
    <mergeCell ref="B4:H4"/>
    <mergeCell ref="C5:H5"/>
    <mergeCell ref="C6:C7"/>
    <mergeCell ref="C8:H8"/>
    <mergeCell ref="C9:H9"/>
    <mergeCell ref="B10:B12"/>
    <mergeCell ref="C11:H11"/>
    <mergeCell ref="B44:H44"/>
    <mergeCell ref="B3:H3"/>
    <mergeCell ref="B20:H20"/>
    <mergeCell ref="B21:H21"/>
    <mergeCell ref="B13:H13"/>
    <mergeCell ref="C10:H10"/>
    <mergeCell ref="D7:H7"/>
    <mergeCell ref="C16:H16"/>
    <mergeCell ref="B31:H31"/>
    <mergeCell ref="H42:I42"/>
    <mergeCell ref="C17:H17"/>
    <mergeCell ref="G33:H33"/>
    <mergeCell ref="B22:H22"/>
    <mergeCell ref="G37:H37"/>
    <mergeCell ref="D33:E33"/>
    <mergeCell ref="B30:H30"/>
    <mergeCell ref="B29:H29"/>
    <mergeCell ref="B25:H25"/>
    <mergeCell ref="D37:E37"/>
    <mergeCell ref="G36:H36"/>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4" r:id="rId1"/>
  <headerFooter>
    <oddFooter>&amp;L631CE8BA&amp;CФорма № Зведений- 2-Ц, Підрозділ: Державна судова адміністрація України,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2017-02-02T08:11:23Z</cp:lastPrinted>
  <dcterms:created xsi:type="dcterms:W3CDTF">2015-09-09T11:49:35Z</dcterms:created>
  <dcterms:modified xsi:type="dcterms:W3CDTF">2017-02-20T11:50:35Z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631CE8BA</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3.17.1.1578</vt:lpwstr>
  </property>
</Properties>
</file>